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090" tabRatio="960" firstSheet="16" activeTab="35"/>
  </bookViews>
  <sheets>
    <sheet name="VB2VLVH" sheetId="1" r:id="rId1"/>
    <sheet name="BPK5" sheetId="2" r:id="rId2"/>
    <sheet name="BCK2" sheetId="3" r:id="rId3"/>
    <sheet name="BCK3" sheetId="4" r:id="rId4"/>
    <sheet name="BDK6" sheetId="5" r:id="rId5"/>
    <sheet name="BDK8" sheetId="6" r:id="rId6"/>
    <sheet name="BTLK1" sheetId="7" r:id="rId7"/>
    <sheet name="CLC2015" sheetId="8" r:id="rId8"/>
    <sheet name="CAK10" sheetId="9" r:id="rId9"/>
    <sheet name="CAK11" sheetId="10" r:id="rId10"/>
    <sheet name="CAK13" sheetId="11" r:id="rId11"/>
    <sheet name="CAK14A" sheetId="12" r:id="rId12"/>
    <sheet name="CAK14B" sheetId="13" r:id="rId13"/>
    <sheet name="CAK15" sheetId="14" r:id="rId14"/>
    <sheet name="CĐK9" sheetId="15" r:id="rId15"/>
    <sheet name="CĐK7" sheetId="16" r:id="rId16"/>
    <sheet name="DAK1" sheetId="17" r:id="rId17"/>
    <sheet name="ĐLK2" sheetId="18" r:id="rId18"/>
    <sheet name="GVK4" sheetId="19" r:id="rId19"/>
    <sheet name="K19NTT" sheetId="20" r:id="rId20"/>
    <sheet name="K20NTT" sheetId="21" r:id="rId21"/>
    <sheet name="K21NTT" sheetId="22" r:id="rId22"/>
    <sheet name="K22NTT" sheetId="23" r:id="rId23"/>
    <sheet name="K23NTT" sheetId="24" r:id="rId24"/>
    <sheet name="K24NTT" sheetId="25" r:id="rId25"/>
    <sheet name="K25NTT" sheetId="26" r:id="rId26"/>
    <sheet name="K26NTT" sheetId="27" r:id="rId27"/>
    <sheet name="K27NTT" sheetId="28" r:id="rId28"/>
    <sheet name="K28NTT" sheetId="29" r:id="rId29"/>
    <sheet name="K29NTT" sheetId="30" r:id="rId30"/>
    <sheet name="LTTK6" sheetId="31" r:id="rId31"/>
    <sheet name="LTTK5" sheetId="32" r:id="rId32"/>
    <sheet name="Q10K5" sheetId="33" r:id="rId33"/>
    <sheet name="Q6K4" sheetId="34" r:id="rId34"/>
    <sheet name="TNK11B" sheetId="35" r:id="rId35"/>
    <sheet name="TNK12" sheetId="36" r:id="rId3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" i="36" l="1"/>
  <c r="AC6" i="36"/>
  <c r="AB6" i="36"/>
  <c r="AA6" i="36"/>
  <c r="AC5" i="36"/>
  <c r="Z5" i="36"/>
  <c r="AD6" i="35"/>
  <c r="AB6" i="35"/>
  <c r="AA6" i="35"/>
  <c r="AC5" i="35"/>
  <c r="AC6" i="35" s="1"/>
  <c r="Z5" i="35"/>
  <c r="AD7" i="34"/>
  <c r="AC7" i="34"/>
  <c r="AB7" i="34"/>
  <c r="AA7" i="34"/>
  <c r="Z6" i="34"/>
  <c r="Z5" i="34"/>
  <c r="AD6" i="33"/>
  <c r="AB6" i="33"/>
  <c r="AA6" i="33"/>
  <c r="AC5" i="33"/>
  <c r="AC6" i="33" s="1"/>
  <c r="Z5" i="33"/>
  <c r="AD6" i="32"/>
  <c r="AC6" i="32"/>
  <c r="AB6" i="32"/>
  <c r="AA6" i="32"/>
  <c r="Z5" i="32"/>
  <c r="AD6" i="31"/>
  <c r="AC6" i="31"/>
  <c r="AB6" i="31"/>
  <c r="AA6" i="31"/>
  <c r="Z5" i="31"/>
  <c r="AD14" i="30"/>
  <c r="AB14" i="30"/>
  <c r="AA14" i="30"/>
  <c r="AC13" i="30"/>
  <c r="Z13" i="30"/>
  <c r="AC12" i="30"/>
  <c r="Z12" i="30"/>
  <c r="Z11" i="30"/>
  <c r="AC10" i="30"/>
  <c r="Z10" i="30"/>
  <c r="AC9" i="30"/>
  <c r="Z9" i="30"/>
  <c r="AC8" i="30"/>
  <c r="Z8" i="30"/>
  <c r="AC7" i="30"/>
  <c r="Z7" i="30"/>
  <c r="AC6" i="30"/>
  <c r="Z6" i="30"/>
  <c r="AC5" i="30"/>
  <c r="AC14" i="30" s="1"/>
  <c r="Z5" i="30"/>
  <c r="AD19" i="29"/>
  <c r="AB19" i="29"/>
  <c r="AA19" i="29"/>
  <c r="AC18" i="29"/>
  <c r="Z18" i="29"/>
  <c r="AC17" i="29"/>
  <c r="Z17" i="29"/>
  <c r="AC16" i="29"/>
  <c r="Z16" i="29"/>
  <c r="Z15" i="29"/>
  <c r="Z14" i="29"/>
  <c r="AC13" i="29"/>
  <c r="Z13" i="29"/>
  <c r="Z12" i="29"/>
  <c r="AC11" i="29"/>
  <c r="Z11" i="29"/>
  <c r="AC10" i="29"/>
  <c r="Z10" i="29"/>
  <c r="AC9" i="29"/>
  <c r="Z9" i="29"/>
  <c r="AC8" i="29"/>
  <c r="Z8" i="29"/>
  <c r="Z7" i="29"/>
  <c r="AC6" i="29"/>
  <c r="Z6" i="29"/>
  <c r="AC5" i="29"/>
  <c r="AC19" i="29" s="1"/>
  <c r="Z5" i="29"/>
  <c r="AD17" i="28"/>
  <c r="AB17" i="28"/>
  <c r="AA17" i="28"/>
  <c r="AC16" i="28"/>
  <c r="Z16" i="28"/>
  <c r="Z15" i="28"/>
  <c r="AC14" i="28"/>
  <c r="Z14" i="28"/>
  <c r="AC13" i="28"/>
  <c r="Z13" i="28"/>
  <c r="Z12" i="28"/>
  <c r="AC11" i="28"/>
  <c r="Z11" i="28"/>
  <c r="AC10" i="28"/>
  <c r="Z10" i="28"/>
  <c r="AC9" i="28"/>
  <c r="Z9" i="28"/>
  <c r="Z8" i="28"/>
  <c r="Z7" i="28"/>
  <c r="Z6" i="28"/>
  <c r="AC5" i="28"/>
  <c r="AC17" i="28" s="1"/>
  <c r="Z5" i="28"/>
  <c r="AD20" i="27"/>
  <c r="AB20" i="27"/>
  <c r="AA20" i="27"/>
  <c r="Z19" i="27"/>
  <c r="AC18" i="27"/>
  <c r="Z18" i="27"/>
  <c r="Z17" i="27"/>
  <c r="AC16" i="27"/>
  <c r="Z16" i="27"/>
  <c r="AC15" i="27"/>
  <c r="Z15" i="27"/>
  <c r="AC14" i="27"/>
  <c r="Z14" i="27"/>
  <c r="AC13" i="27"/>
  <c r="Z13" i="27"/>
  <c r="Z12" i="27"/>
  <c r="Z11" i="27"/>
  <c r="Z10" i="27"/>
  <c r="Z9" i="27"/>
  <c r="AC8" i="27"/>
  <c r="Z8" i="27"/>
  <c r="AC7" i="27"/>
  <c r="Z7" i="27"/>
  <c r="AC6" i="27"/>
  <c r="Z6" i="27"/>
  <c r="AC5" i="27"/>
  <c r="AC20" i="27" s="1"/>
  <c r="Z5" i="27"/>
  <c r="AD33" i="26"/>
  <c r="AB33" i="26"/>
  <c r="AA33" i="26"/>
  <c r="AI32" i="26"/>
  <c r="Z32" i="26"/>
  <c r="AI31" i="26"/>
  <c r="AC31" i="26"/>
  <c r="Z31" i="26"/>
  <c r="AC30" i="26"/>
  <c r="AI30" i="26" s="1"/>
  <c r="Z30" i="26"/>
  <c r="AC29" i="26"/>
  <c r="AI29" i="26" s="1"/>
  <c r="Z29" i="26"/>
  <c r="AI28" i="26"/>
  <c r="Z28" i="26"/>
  <c r="AC27" i="26"/>
  <c r="AI27" i="26" s="1"/>
  <c r="Z27" i="26"/>
  <c r="AC26" i="26"/>
  <c r="AI26" i="26" s="1"/>
  <c r="Z26" i="26"/>
  <c r="AI25" i="26"/>
  <c r="Z25" i="26"/>
  <c r="AC24" i="26"/>
  <c r="AI24" i="26" s="1"/>
  <c r="Z24" i="26"/>
  <c r="AI23" i="26"/>
  <c r="Z23" i="26"/>
  <c r="AI22" i="26"/>
  <c r="Z22" i="26"/>
  <c r="AC21" i="26"/>
  <c r="AI21" i="26" s="1"/>
  <c r="Z21" i="26"/>
  <c r="AI20" i="26"/>
  <c r="AC20" i="26"/>
  <c r="Z20" i="26"/>
  <c r="AI19" i="26"/>
  <c r="Z19" i="26"/>
  <c r="AI18" i="26"/>
  <c r="Z18" i="26"/>
  <c r="AI17" i="26"/>
  <c r="AC17" i="26"/>
  <c r="Z17" i="26"/>
  <c r="AC16" i="26"/>
  <c r="AI16" i="26" s="1"/>
  <c r="Z16" i="26"/>
  <c r="AC15" i="26"/>
  <c r="AI15" i="26" s="1"/>
  <c r="Z15" i="26"/>
  <c r="AI14" i="26"/>
  <c r="AC14" i="26"/>
  <c r="Z14" i="26"/>
  <c r="AI13" i="26"/>
  <c r="AC13" i="26"/>
  <c r="Z13" i="26"/>
  <c r="AC12" i="26"/>
  <c r="AI12" i="26" s="1"/>
  <c r="Z12" i="26"/>
  <c r="AI11" i="26"/>
  <c r="Z11" i="26"/>
  <c r="AI10" i="26"/>
  <c r="AC10" i="26"/>
  <c r="Z10" i="26"/>
  <c r="AC9" i="26"/>
  <c r="AI9" i="26" s="1"/>
  <c r="Z9" i="26"/>
  <c r="AC8" i="26"/>
  <c r="AI8" i="26" s="1"/>
  <c r="Z8" i="26"/>
  <c r="AI7" i="26"/>
  <c r="Z7" i="26"/>
  <c r="AI6" i="26"/>
  <c r="Z6" i="26"/>
  <c r="AI5" i="26"/>
  <c r="Z5" i="26"/>
  <c r="AD8" i="25"/>
  <c r="AC8" i="25"/>
  <c r="AB8" i="25"/>
  <c r="AA8" i="25"/>
  <c r="Z7" i="25"/>
  <c r="Z6" i="25"/>
  <c r="AC5" i="25"/>
  <c r="Z5" i="25"/>
  <c r="AD10" i="24"/>
  <c r="AB10" i="24"/>
  <c r="AA10" i="24"/>
  <c r="Z9" i="24"/>
  <c r="AC8" i="24"/>
  <c r="AC10" i="24" s="1"/>
  <c r="Z8" i="24"/>
  <c r="AC7" i="24"/>
  <c r="Z7" i="24"/>
  <c r="Z6" i="24"/>
  <c r="AC5" i="24"/>
  <c r="Z5" i="24"/>
  <c r="AD8" i="23"/>
  <c r="AC8" i="23"/>
  <c r="AB8" i="23"/>
  <c r="AA8" i="23"/>
  <c r="AC7" i="23"/>
  <c r="Z7" i="23"/>
  <c r="Z6" i="23"/>
  <c r="AC5" i="23"/>
  <c r="Z5" i="23"/>
  <c r="AD7" i="22"/>
  <c r="AC7" i="22"/>
  <c r="AB7" i="22"/>
  <c r="AA7" i="22"/>
  <c r="Z6" i="22"/>
  <c r="Z5" i="22"/>
  <c r="AD8" i="21"/>
  <c r="AC8" i="21"/>
  <c r="AB8" i="21"/>
  <c r="AA8" i="21"/>
  <c r="AC7" i="21"/>
  <c r="Z7" i="21"/>
  <c r="Z6" i="21"/>
  <c r="Z5" i="21"/>
  <c r="AD6" i="20"/>
  <c r="AC6" i="20"/>
  <c r="AB6" i="20"/>
  <c r="AA6" i="20"/>
  <c r="Z5" i="20"/>
  <c r="AD10" i="19"/>
  <c r="AC10" i="19"/>
  <c r="AB10" i="19"/>
  <c r="AA10" i="19"/>
  <c r="AC9" i="19"/>
  <c r="Z9" i="19"/>
  <c r="Z8" i="19"/>
  <c r="AC7" i="19"/>
  <c r="Z7" i="19"/>
  <c r="Z6" i="19"/>
  <c r="AC5" i="19"/>
  <c r="Z5" i="19"/>
  <c r="AD6" i="18"/>
  <c r="AC6" i="18"/>
  <c r="AB6" i="18"/>
  <c r="AA6" i="18"/>
  <c r="AC5" i="18"/>
  <c r="Z5" i="18"/>
  <c r="AD6" i="17"/>
  <c r="AB6" i="17"/>
  <c r="AA6" i="17"/>
  <c r="AC5" i="17"/>
  <c r="AC6" i="17" s="1"/>
  <c r="Z5" i="17"/>
  <c r="AD6" i="16"/>
  <c r="AC6" i="16"/>
  <c r="AB6" i="16"/>
  <c r="AA6" i="16"/>
  <c r="AC5" i="16"/>
  <c r="Z5" i="16"/>
  <c r="AD7" i="15"/>
  <c r="AB7" i="15"/>
  <c r="AA7" i="15"/>
  <c r="Z6" i="15"/>
  <c r="AC5" i="15"/>
  <c r="AC7" i="15" s="1"/>
  <c r="Z5" i="15"/>
  <c r="AD10" i="14"/>
  <c r="AB10" i="14"/>
  <c r="AA10" i="14"/>
  <c r="AC9" i="14"/>
  <c r="Z9" i="14"/>
  <c r="Z8" i="14"/>
  <c r="AC7" i="14"/>
  <c r="Z7" i="14"/>
  <c r="AC6" i="14"/>
  <c r="Z6" i="14"/>
  <c r="AC5" i="14"/>
  <c r="AC10" i="14" s="1"/>
  <c r="Z5" i="14"/>
  <c r="AD11" i="13"/>
  <c r="AB11" i="13"/>
  <c r="AA11" i="13"/>
  <c r="Z10" i="13"/>
  <c r="AC9" i="13"/>
  <c r="Z9" i="13"/>
  <c r="AC8" i="13"/>
  <c r="Z8" i="13"/>
  <c r="Z7" i="13"/>
  <c r="AC6" i="13"/>
  <c r="Z6" i="13"/>
  <c r="AC5" i="13"/>
  <c r="AC11" i="13" s="1"/>
  <c r="Z5" i="13"/>
  <c r="AD6" i="12"/>
  <c r="AC6" i="12"/>
  <c r="AB6" i="12"/>
  <c r="AC5" i="12"/>
  <c r="AA5" i="12"/>
  <c r="Z5" i="12" s="1"/>
  <c r="AD13" i="11"/>
  <c r="AB13" i="11"/>
  <c r="AC12" i="11"/>
  <c r="AA12" i="11"/>
  <c r="AA13" i="11" s="1"/>
  <c r="Z12" i="11"/>
  <c r="AC11" i="11"/>
  <c r="Z11" i="11"/>
  <c r="AC10" i="11"/>
  <c r="Z10" i="11"/>
  <c r="Z9" i="11"/>
  <c r="Z8" i="11"/>
  <c r="AC7" i="11"/>
  <c r="AC13" i="11" s="1"/>
  <c r="Z7" i="11"/>
  <c r="Z6" i="11"/>
  <c r="Z5" i="11"/>
  <c r="AD6" i="10"/>
  <c r="AC6" i="10"/>
  <c r="AB6" i="10"/>
  <c r="AA6" i="10"/>
  <c r="AC5" i="10"/>
  <c r="Z5" i="10"/>
  <c r="AD6" i="9"/>
  <c r="AB6" i="9"/>
  <c r="AA6" i="9"/>
  <c r="AC5" i="9"/>
  <c r="AC6" i="9" s="1"/>
  <c r="Z5" i="9"/>
  <c r="AD6" i="8"/>
  <c r="AC6" i="8"/>
  <c r="AB6" i="8"/>
  <c r="AA6" i="8"/>
  <c r="Z5" i="8"/>
  <c r="AD6" i="7"/>
  <c r="AB6" i="7"/>
  <c r="AA6" i="7"/>
  <c r="AC5" i="7"/>
  <c r="AC6" i="7" s="1"/>
  <c r="Z5" i="7"/>
  <c r="AD19" i="6"/>
  <c r="AB19" i="6"/>
  <c r="AA19" i="6"/>
  <c r="Z18" i="6"/>
  <c r="AC17" i="6"/>
  <c r="Z17" i="6"/>
  <c r="Z16" i="6"/>
  <c r="AC15" i="6"/>
  <c r="Z15" i="6"/>
  <c r="Z14" i="6"/>
  <c r="AC13" i="6"/>
  <c r="AA13" i="6"/>
  <c r="Z13" i="6"/>
  <c r="AC12" i="6"/>
  <c r="Z12" i="6"/>
  <c r="AC11" i="6"/>
  <c r="Z11" i="6"/>
  <c r="AC10" i="6"/>
  <c r="Z10" i="6"/>
  <c r="Z9" i="6"/>
  <c r="Z8" i="6"/>
  <c r="Z7" i="6"/>
  <c r="AC6" i="6"/>
  <c r="Z6" i="6"/>
  <c r="AC5" i="6"/>
  <c r="AC19" i="6" s="1"/>
  <c r="Z5" i="6"/>
  <c r="AD6" i="5"/>
  <c r="AB6" i="5"/>
  <c r="AA6" i="5"/>
  <c r="AC5" i="5"/>
  <c r="AC6" i="5" s="1"/>
  <c r="Z5" i="5"/>
  <c r="AD10" i="4"/>
  <c r="AC10" i="4"/>
  <c r="AB10" i="4"/>
  <c r="AA10" i="4"/>
  <c r="AC9" i="4"/>
  <c r="Z9" i="4"/>
  <c r="AC8" i="4"/>
  <c r="Z8" i="4"/>
  <c r="AC7" i="4"/>
  <c r="Z7" i="4"/>
  <c r="Z6" i="4"/>
  <c r="AC5" i="4"/>
  <c r="Z5" i="4"/>
  <c r="AD9" i="3"/>
  <c r="AB9" i="3"/>
  <c r="AA9" i="3"/>
  <c r="AC8" i="3"/>
  <c r="AC9" i="3" s="1"/>
  <c r="AA8" i="3"/>
  <c r="Z8" i="3" s="1"/>
  <c r="Z7" i="3"/>
  <c r="Z6" i="3"/>
  <c r="Z5" i="3"/>
  <c r="AD6" i="2"/>
  <c r="AC6" i="2"/>
  <c r="AB6" i="2"/>
  <c r="AA6" i="2"/>
  <c r="AC5" i="2"/>
  <c r="Z5" i="2"/>
  <c r="AD9" i="1"/>
  <c r="AB9" i="1"/>
  <c r="AA9" i="1"/>
  <c r="AC8" i="1"/>
  <c r="Z8" i="1"/>
  <c r="AC7" i="1"/>
  <c r="Z7" i="1"/>
  <c r="AC6" i="1"/>
  <c r="AC9" i="1" s="1"/>
  <c r="Z6" i="1"/>
  <c r="Z5" i="1"/>
  <c r="AC33" i="26" l="1"/>
  <c r="AI33" i="26" s="1"/>
  <c r="AA6" i="12"/>
</calcChain>
</file>

<file path=xl/sharedStrings.xml><?xml version="1.0" encoding="utf-8"?>
<sst xmlns="http://schemas.openxmlformats.org/spreadsheetml/2006/main" count="4338" uniqueCount="895">
  <si>
    <t>BẢNG TỔNG HỢP TRẢ LẠI TIỀN HỌC LẠI HỆ VLVH, VLVH VB2 
HK I 2022-2023</t>
  </si>
  <si>
    <t>STT</t>
  </si>
  <si>
    <t>Ngày chứng từ</t>
  </si>
  <si>
    <t>Họ tên nhân viên thu</t>
  </si>
  <si>
    <t>NgayThu</t>
  </si>
  <si>
    <t>MSSV</t>
  </si>
  <si>
    <t>Họ tên</t>
  </si>
  <si>
    <t>Ngày sinh</t>
  </si>
  <si>
    <t>Giới tính</t>
  </si>
  <si>
    <t>Quê quán</t>
  </si>
  <si>
    <t>Ký hiệu</t>
  </si>
  <si>
    <t>Số hoá đơn</t>
  </si>
  <si>
    <t>Bậc</t>
  </si>
  <si>
    <t>Loại hình ĐT</t>
  </si>
  <si>
    <t>Khoá</t>
  </si>
  <si>
    <t>Mã Lớp</t>
  </si>
  <si>
    <t>Lớp</t>
  </si>
  <si>
    <t>Khoa</t>
  </si>
  <si>
    <t>Mã lớp HP</t>
  </si>
  <si>
    <t>Nhóm môn</t>
  </si>
  <si>
    <t>Tên môn</t>
  </si>
  <si>
    <t>Số TC</t>
  </si>
  <si>
    <t>Lớp ĐK</t>
  </si>
  <si>
    <t>Học phí</t>
  </si>
  <si>
    <t>Đã đóng/giảm</t>
  </si>
  <si>
    <t>Còn nợ</t>
  </si>
  <si>
    <t>Đơn giá</t>
  </si>
  <si>
    <t>Phí HL đã đóng HK I năm 2022-2023</t>
  </si>
  <si>
    <t>đơn giá cũ</t>
  </si>
  <si>
    <t>Phí HL phải đóng HK I năm 2022-2023</t>
  </si>
  <si>
    <t>Số tiền hoàn  trả cho SV</t>
  </si>
  <si>
    <t>Số tài khoản</t>
  </si>
  <si>
    <t>Ngân hàng</t>
  </si>
  <si>
    <t>Ghi chú</t>
  </si>
  <si>
    <t>Tình trạng SV</t>
  </si>
  <si>
    <t>Phan Thi Hong Nguyen</t>
  </si>
  <si>
    <t>1765000238</t>
  </si>
  <si>
    <t>Phạm Đào Trúc Giang</t>
  </si>
  <si>
    <t>28/08/1990</t>
  </si>
  <si>
    <t>Nữ</t>
  </si>
  <si>
    <t>Không biết</t>
  </si>
  <si>
    <t>VBKQ-2223HK01</t>
  </si>
  <si>
    <t>000003</t>
  </si>
  <si>
    <t>Đại học</t>
  </si>
  <si>
    <t>Văn Bằng 2 Không chính quy</t>
  </si>
  <si>
    <t>2018-2021</t>
  </si>
  <si>
    <t>1810FB2</t>
  </si>
  <si>
    <t>10F Bằng 2 VLVH</t>
  </si>
  <si>
    <t>Luật</t>
  </si>
  <si>
    <t>2213315TTHS01</t>
  </si>
  <si>
    <t/>
  </si>
  <si>
    <t>Luật Tố tụng hình sự</t>
  </si>
  <si>
    <t>20K28N</t>
  </si>
  <si>
    <t>VB2 KHÔNG TRẢ LẠI PHÍ 700,000</t>
  </si>
  <si>
    <t>Còn học</t>
  </si>
  <si>
    <t>1865000304</t>
  </si>
  <si>
    <t>Bùi Việt Hải</t>
  </si>
  <si>
    <t>12/07/1992</t>
  </si>
  <si>
    <t>Nam</t>
  </si>
  <si>
    <t>000004</t>
  </si>
  <si>
    <t>22133TMQT201</t>
  </si>
  <si>
    <t>Luật thương mại quốc tế</t>
  </si>
  <si>
    <t>19BD</t>
  </si>
  <si>
    <t>1865000067</t>
  </si>
  <si>
    <t>Lâm Hữu Quốc Tiến</t>
  </si>
  <si>
    <t>14/07/1995</t>
  </si>
  <si>
    <t>000006</t>
  </si>
  <si>
    <t>189FB2</t>
  </si>
  <si>
    <t>9F Bằng 2 VLVH</t>
  </si>
  <si>
    <t>2213915LHS0202</t>
  </si>
  <si>
    <t>Luật Hình sự phần các tội phạm</t>
  </si>
  <si>
    <t>21_11F</t>
  </si>
  <si>
    <t>1765000231</t>
  </si>
  <si>
    <t>Nguyễn Hùng Cường</t>
  </si>
  <si>
    <t>08/03/1994</t>
  </si>
  <si>
    <t>000002</t>
  </si>
  <si>
    <t>2017-2020</t>
  </si>
  <si>
    <t>17GVB2K5</t>
  </si>
  <si>
    <t>Gò Vấp Bằng 2 K5</t>
  </si>
  <si>
    <t>2213315LHS0301</t>
  </si>
  <si>
    <t>Luật Hình sự phần chung</t>
  </si>
  <si>
    <t>21K30N</t>
  </si>
  <si>
    <t>TỔNG CỘNG</t>
  </si>
  <si>
    <t>Ngày      Tháng       Năm 2023</t>
  </si>
  <si>
    <t>Người lập bảng</t>
  </si>
  <si>
    <t>Phan Thị Hồng Nguyên</t>
  </si>
  <si>
    <t>1635000648</t>
  </si>
  <si>
    <t>Nguyễn Hữu Danh</t>
  </si>
  <si>
    <t>01/09/1988</t>
  </si>
  <si>
    <t>KQ-2223HK01</t>
  </si>
  <si>
    <t>000104</t>
  </si>
  <si>
    <t>Không chính quy</t>
  </si>
  <si>
    <t>2016-2020</t>
  </si>
  <si>
    <t>16BRK5</t>
  </si>
  <si>
    <t>Biên Phòng K5</t>
  </si>
  <si>
    <t>2213915LHS0302</t>
  </si>
  <si>
    <t>21EVN</t>
  </si>
  <si>
    <t>1735000127</t>
  </si>
  <si>
    <t>Trương Hoàn Tấn Đạt</t>
  </si>
  <si>
    <t>22/11/1993</t>
  </si>
  <si>
    <t>000184</t>
  </si>
  <si>
    <t>2017-2021</t>
  </si>
  <si>
    <t>17BCK2</t>
  </si>
  <si>
    <t>Bình Chánh K2</t>
  </si>
  <si>
    <t>22133LCTRA01</t>
  </si>
  <si>
    <t>Luật cạnh tranh</t>
  </si>
  <si>
    <t>20K29N</t>
  </si>
  <si>
    <t>1735000168</t>
  </si>
  <si>
    <t>Nguyễn Tiến Mạnh</t>
  </si>
  <si>
    <t>29/09/1998</t>
  </si>
  <si>
    <t>000085</t>
  </si>
  <si>
    <t>22133XDVB201</t>
  </si>
  <si>
    <t>Xây dựng văn bản pháp luật</t>
  </si>
  <si>
    <t>19K27N</t>
  </si>
  <si>
    <t>1735000399</t>
  </si>
  <si>
    <t>Đỗ Hữu Hạnh</t>
  </si>
  <si>
    <t>09/09/1992</t>
  </si>
  <si>
    <t>000180</t>
  </si>
  <si>
    <t>1735000402</t>
  </si>
  <si>
    <t>Nguyễn Minh Hiếu</t>
  </si>
  <si>
    <t>04/05/1993</t>
  </si>
  <si>
    <t>000182</t>
  </si>
  <si>
    <t>1835000493</t>
  </si>
  <si>
    <t>Nguyễn Minh Hải</t>
  </si>
  <si>
    <t>30/03/1978</t>
  </si>
  <si>
    <t>000200</t>
  </si>
  <si>
    <t>2018-2022</t>
  </si>
  <si>
    <t>18BCK3</t>
  </si>
  <si>
    <t>Bình Chánh K3</t>
  </si>
  <si>
    <t>22133LLCPL104</t>
  </si>
  <si>
    <t>Lý luận về nhà nước và pháp luật</t>
  </si>
  <si>
    <t>22K31N</t>
  </si>
  <si>
    <t>Phan Thi Hong Nguyen - CK</t>
  </si>
  <si>
    <t>1835000500</t>
  </si>
  <si>
    <t>Triệu Quốc Huy</t>
  </si>
  <si>
    <t>28/05/2000</t>
  </si>
  <si>
    <t>000057</t>
  </si>
  <si>
    <t>2213315TPQT101</t>
  </si>
  <si>
    <t>Tư pháp quốc tế (Phần chung)</t>
  </si>
  <si>
    <t>1835000548</t>
  </si>
  <si>
    <t>Đoàn Thị Thu Vân</t>
  </si>
  <si>
    <t>08/10/1977</t>
  </si>
  <si>
    <t>000147</t>
  </si>
  <si>
    <t>2213315QTNS01</t>
  </si>
  <si>
    <t>Quản trị nhân sự</t>
  </si>
  <si>
    <t>1835000551</t>
  </si>
  <si>
    <t>Phạm Công Xuân</t>
  </si>
  <si>
    <t>11/12/2000</t>
  </si>
  <si>
    <t>000041</t>
  </si>
  <si>
    <t>22133LSDVN201</t>
  </si>
  <si>
    <t>Lịch sử Đảng cộng sản Việt Nam</t>
  </si>
  <si>
    <t>1835000558</t>
  </si>
  <si>
    <t>Nguyễn Thiều Kiều Dung</t>
  </si>
  <si>
    <t>25/04/1998</t>
  </si>
  <si>
    <t>000027</t>
  </si>
  <si>
    <t>22133PLTRA02</t>
  </si>
  <si>
    <t>Pháp luật về thanh tra và khiếu nại, tố cáo</t>
  </si>
  <si>
    <t>19CAK</t>
  </si>
  <si>
    <t>1535000698</t>
  </si>
  <si>
    <t>Phạm Tấn Thành</t>
  </si>
  <si>
    <t>22/05/1994</t>
  </si>
  <si>
    <t>000129</t>
  </si>
  <si>
    <t>2015-2019</t>
  </si>
  <si>
    <t>15BDK6</t>
  </si>
  <si>
    <t>Bình Dương K6</t>
  </si>
  <si>
    <t>2213915TTHC01</t>
  </si>
  <si>
    <t>Luật Tố tụng hành chính</t>
  </si>
  <si>
    <t>1935000143</t>
  </si>
  <si>
    <t>Nguyễn Hoàng Anh</t>
  </si>
  <si>
    <t>18/06/1986</t>
  </si>
  <si>
    <t>000155</t>
  </si>
  <si>
    <t>2019-2023</t>
  </si>
  <si>
    <t>19BDK8</t>
  </si>
  <si>
    <t>Bình Dương K8</t>
  </si>
  <si>
    <t>2213315LOGIC02</t>
  </si>
  <si>
    <t>Logic học</t>
  </si>
  <si>
    <t>1935000146</t>
  </si>
  <si>
    <t>Nguyễn Văn Bình</t>
  </si>
  <si>
    <t>27/08/1988</t>
  </si>
  <si>
    <t>000151</t>
  </si>
  <si>
    <t>1935000151</t>
  </si>
  <si>
    <t>Đồng Nguyên Chất</t>
  </si>
  <si>
    <t>18/10/1992</t>
  </si>
  <si>
    <t>000028</t>
  </si>
  <si>
    <t>1935000174</t>
  </si>
  <si>
    <t>Huỳnh Phúc Hậu</t>
  </si>
  <si>
    <t>21/11/1997</t>
  </si>
  <si>
    <t>000154</t>
  </si>
  <si>
    <t>1935000181</t>
  </si>
  <si>
    <t>Trần Huy Hùng</t>
  </si>
  <si>
    <t>01/05/1999</t>
  </si>
  <si>
    <t>000153</t>
  </si>
  <si>
    <t>1935000201</t>
  </si>
  <si>
    <t>Nguyễn Thành Long</t>
  </si>
  <si>
    <t>29/10/1993</t>
  </si>
  <si>
    <t>000152</t>
  </si>
  <si>
    <t>1935000202</t>
  </si>
  <si>
    <t>Nguyễn Trung Lương</t>
  </si>
  <si>
    <t>04/07/1985</t>
  </si>
  <si>
    <t>000208</t>
  </si>
  <si>
    <t>2213315LLD02</t>
  </si>
  <si>
    <t>Luật Lao động</t>
  </si>
  <si>
    <t>1935000206</t>
  </si>
  <si>
    <t>Lê Văn Mốt</t>
  </si>
  <si>
    <t>14/10/1983</t>
  </si>
  <si>
    <t>000209</t>
  </si>
  <si>
    <t>1935000209</t>
  </si>
  <si>
    <t>Lê Minh Ngân</t>
  </si>
  <si>
    <t>09/11/1992</t>
  </si>
  <si>
    <t>000156</t>
  </si>
  <si>
    <t>1935000230</t>
  </si>
  <si>
    <t>Đỗ Thuận Tài</t>
  </si>
  <si>
    <t>09/10/1994</t>
  </si>
  <si>
    <t>000149</t>
  </si>
  <si>
    <t>1935000234</t>
  </si>
  <si>
    <t>Nguyễn Thành Tâm</t>
  </si>
  <si>
    <t>27/03/1996</t>
  </si>
  <si>
    <t>000157</t>
  </si>
  <si>
    <t>1935000260</t>
  </si>
  <si>
    <t>Bành Thanh Tú</t>
  </si>
  <si>
    <t>25/11/1993</t>
  </si>
  <si>
    <t>000199</t>
  </si>
  <si>
    <t>1935000265</t>
  </si>
  <si>
    <t>Trần Anh Tuấn</t>
  </si>
  <si>
    <t>10/08/1995</t>
  </si>
  <si>
    <t>000148</t>
  </si>
  <si>
    <t>1935000273</t>
  </si>
  <si>
    <t>Tô Quốc Việt</t>
  </si>
  <si>
    <t>04/03/1995</t>
  </si>
  <si>
    <t>000150</t>
  </si>
  <si>
    <t>1335001082</t>
  </si>
  <si>
    <t>Phạm Kim Thái</t>
  </si>
  <si>
    <t>13/07/1992</t>
  </si>
  <si>
    <t>000167</t>
  </si>
  <si>
    <t>2013-2017</t>
  </si>
  <si>
    <t>13BTLK1</t>
  </si>
  <si>
    <t>Bộ Tư Lệnh TP.HCM Khóa 1</t>
  </si>
  <si>
    <t>22133LHC1002</t>
  </si>
  <si>
    <t>Luật Hành chính</t>
  </si>
  <si>
    <t>1535009012</t>
  </si>
  <si>
    <t>Nguyễn Thị Trà My</t>
  </si>
  <si>
    <t>18/11/1997</t>
  </si>
  <si>
    <t>000191</t>
  </si>
  <si>
    <t>CLC_2015</t>
  </si>
  <si>
    <t>Chất lượng cao năm 2015</t>
  </si>
  <si>
    <t>2213915LTC01</t>
  </si>
  <si>
    <t>Luật Tài chính công</t>
  </si>
  <si>
    <t>1435000369</t>
  </si>
  <si>
    <t>Nguyễn Hữu Bằng</t>
  </si>
  <si>
    <t>08/09/1984</t>
  </si>
  <si>
    <t>000122</t>
  </si>
  <si>
    <t>15CAK10</t>
  </si>
  <si>
    <t>Công An K10</t>
  </si>
  <si>
    <t>22133TPQT201</t>
  </si>
  <si>
    <t>Tư pháp Quốc tế  (Phần riêng)</t>
  </si>
  <si>
    <t>1535000465</t>
  </si>
  <si>
    <t>Phạm Phi Hùng</t>
  </si>
  <si>
    <t>22/12/1986</t>
  </si>
  <si>
    <t>000040</t>
  </si>
  <si>
    <t>15CAK11</t>
  </si>
  <si>
    <t>Công An K11</t>
  </si>
  <si>
    <t>1735000324</t>
  </si>
  <si>
    <t>Nguyễn Văn Hải</t>
  </si>
  <si>
    <t>28/05/1993</t>
  </si>
  <si>
    <t>000044</t>
  </si>
  <si>
    <t>17CAK13</t>
  </si>
  <si>
    <t>Công An K13</t>
  </si>
  <si>
    <t>1735000330</t>
  </si>
  <si>
    <t>Trần Bạch Kim</t>
  </si>
  <si>
    <t>16/05/1986</t>
  </si>
  <si>
    <t>000052</t>
  </si>
  <si>
    <t>1735000341</t>
  </si>
  <si>
    <t>Phạm Văn Nguyên</t>
  </si>
  <si>
    <t>10/01/1985</t>
  </si>
  <si>
    <t>000039</t>
  </si>
  <si>
    <t>2213315LLDT02</t>
  </si>
  <si>
    <t>Lý luận định tội</t>
  </si>
  <si>
    <t>18Q6</t>
  </si>
  <si>
    <t>1735000346</t>
  </si>
  <si>
    <t>Lâm Tấn Phát</t>
  </si>
  <si>
    <t>18/07/1993</t>
  </si>
  <si>
    <t>000130</t>
  </si>
  <si>
    <t>2213315GDDS01</t>
  </si>
  <si>
    <t>Giao dịch dân sự về bất động sản</t>
  </si>
  <si>
    <t>18BC</t>
  </si>
  <si>
    <t>1735000354</t>
  </si>
  <si>
    <t>Lã Thanh Sinh</t>
  </si>
  <si>
    <t>01/03/1988</t>
  </si>
  <si>
    <t>000078</t>
  </si>
  <si>
    <t>2213315LLDT01</t>
  </si>
  <si>
    <t>18K26N</t>
  </si>
  <si>
    <t>1735000359</t>
  </si>
  <si>
    <t>Nguyễn Thành Tài</t>
  </si>
  <si>
    <t>30/09/1980</t>
  </si>
  <si>
    <t>000073</t>
  </si>
  <si>
    <t>1735000366</t>
  </si>
  <si>
    <t>Đinh Công Thắng</t>
  </si>
  <si>
    <t>15/07/1981</t>
  </si>
  <si>
    <t>000014</t>
  </si>
  <si>
    <t>2213315LTBG01</t>
  </si>
  <si>
    <t>Pháp luật về lãnh thổ và biên giới quốc gia</t>
  </si>
  <si>
    <t>1735000380</t>
  </si>
  <si>
    <t>Nguyễn Thành Trung</t>
  </si>
  <si>
    <t>22/07/1980</t>
  </si>
  <si>
    <t>000021</t>
  </si>
  <si>
    <t>1835000113</t>
  </si>
  <si>
    <t>Trần Vũ Minh Tuân</t>
  </si>
  <si>
    <t>26/11/1993</t>
  </si>
  <si>
    <t>KQ-2223HK01BS</t>
  </si>
  <si>
    <t>000010</t>
  </si>
  <si>
    <t>18CAK14A</t>
  </si>
  <si>
    <t>Công An K14A</t>
  </si>
  <si>
    <t>2213315NCL01</t>
  </si>
  <si>
    <t>Kỹ năng nghiên cứu và lập luận</t>
  </si>
  <si>
    <t>1835000167</t>
  </si>
  <si>
    <t>Nguyễn Văn Hoàng</t>
  </si>
  <si>
    <t>29/03/1986</t>
  </si>
  <si>
    <t>000035</t>
  </si>
  <si>
    <t>18CAK14B</t>
  </si>
  <si>
    <t>Công An K14B</t>
  </si>
  <si>
    <t>22133BHIEM02</t>
  </si>
  <si>
    <t>Pháp luật kinh doanh bảo hiểm</t>
  </si>
  <si>
    <t>1835000171</t>
  </si>
  <si>
    <t>Phạm Xuân Hùng</t>
  </si>
  <si>
    <t>15/02/1991</t>
  </si>
  <si>
    <t>000121</t>
  </si>
  <si>
    <t>22133TPQT202</t>
  </si>
  <si>
    <t>1835000189</t>
  </si>
  <si>
    <t>Nguyễn Đức Minh</t>
  </si>
  <si>
    <t>13/12/1984</t>
  </si>
  <si>
    <t>000201</t>
  </si>
  <si>
    <t>2213315CQDP01</t>
  </si>
  <si>
    <t>Tổ chức chính quyền địa phương</t>
  </si>
  <si>
    <t>1835000205</t>
  </si>
  <si>
    <t>Nguyễn Thanh Phong</t>
  </si>
  <si>
    <t>21/08/1993</t>
  </si>
  <si>
    <t>000192</t>
  </si>
  <si>
    <t>2213315TPH02</t>
  </si>
  <si>
    <t>Tội phạm học</t>
  </si>
  <si>
    <t>1835000207</t>
  </si>
  <si>
    <t>Huỳnh Ngọc Phú</t>
  </si>
  <si>
    <t>03/02/1985</t>
  </si>
  <si>
    <t>000018</t>
  </si>
  <si>
    <t>1835000224</t>
  </si>
  <si>
    <t>Nguyễn Trí Tài</t>
  </si>
  <si>
    <t>04/03/1989</t>
  </si>
  <si>
    <t>000087</t>
  </si>
  <si>
    <t>2213315SHTT01</t>
  </si>
  <si>
    <t>Luật Sở hữu trí tuệ</t>
  </si>
  <si>
    <t>1935000008</t>
  </si>
  <si>
    <t>Dương Minh Châu</t>
  </si>
  <si>
    <t>25/04/1989</t>
  </si>
  <si>
    <t>000012</t>
  </si>
  <si>
    <t>19CAK15</t>
  </si>
  <si>
    <t>Công An K15</t>
  </si>
  <si>
    <t>1935000062</t>
  </si>
  <si>
    <t>Nguyễn Quang Minh</t>
  </si>
  <si>
    <t>12/02/1983</t>
  </si>
  <si>
    <t>000011</t>
  </si>
  <si>
    <t>1935000070</t>
  </si>
  <si>
    <t>Lê Văn Ngọc</t>
  </si>
  <si>
    <t>16/03/1982</t>
  </si>
  <si>
    <t>1935000102</t>
  </si>
  <si>
    <t>Nguyễn Ngọc Thái</t>
  </si>
  <si>
    <t>02/10/1978</t>
  </si>
  <si>
    <t>000005</t>
  </si>
  <si>
    <t>1935000108</t>
  </si>
  <si>
    <t>Nguyễn Chí Thanh</t>
  </si>
  <si>
    <t>26/07/1989</t>
  </si>
  <si>
    <t>000026</t>
  </si>
  <si>
    <t>1635000024</t>
  </si>
  <si>
    <t>Hà Quang Hiệu</t>
  </si>
  <si>
    <t>09/12/1992</t>
  </si>
  <si>
    <t>000072</t>
  </si>
  <si>
    <t>15CDK9</t>
  </si>
  <si>
    <t>Công Đoàn K9</t>
  </si>
  <si>
    <t>2213315PLTT03</t>
  </si>
  <si>
    <t>Pháp luật về trọng tài thương mại</t>
  </si>
  <si>
    <t>1635000027</t>
  </si>
  <si>
    <t>Đặng Thị Hưng</t>
  </si>
  <si>
    <t>20/12/1997</t>
  </si>
  <si>
    <t>000173</t>
  </si>
  <si>
    <t>2213315GDDS02</t>
  </si>
  <si>
    <t>1335001353</t>
  </si>
  <si>
    <t>Nguyễn Ngọc Thi</t>
  </si>
  <si>
    <t>10/08/1991</t>
  </si>
  <si>
    <t>000088</t>
  </si>
  <si>
    <t>13CDK7</t>
  </si>
  <si>
    <t>Công đoàn Khóa 7</t>
  </si>
  <si>
    <t>22133LNH0101</t>
  </si>
  <si>
    <t>Luật Ngân hàng</t>
  </si>
  <si>
    <t>1635000316</t>
  </si>
  <si>
    <t>Trần Linh Vũ</t>
  </si>
  <si>
    <t>26/03/1988</t>
  </si>
  <si>
    <t>000103</t>
  </si>
  <si>
    <t>16DAK1</t>
  </si>
  <si>
    <t>Dĩ An K1</t>
  </si>
  <si>
    <t>22133LDD0201</t>
  </si>
  <si>
    <t>Luật đất đai</t>
  </si>
  <si>
    <t>2165000030</t>
  </si>
  <si>
    <t>Hà Trọng Liêm</t>
  </si>
  <si>
    <t>15/02/1985</t>
  </si>
  <si>
    <t>2021-2024</t>
  </si>
  <si>
    <t>21EVNK2</t>
  </si>
  <si>
    <t>Điện Lực K2</t>
  </si>
  <si>
    <t>1735000257</t>
  </si>
  <si>
    <t>Nguyễn Vũ Hải</t>
  </si>
  <si>
    <t>30/10/1995</t>
  </si>
  <si>
    <t>000098</t>
  </si>
  <si>
    <t>17GVK4</t>
  </si>
  <si>
    <t>Gò Vấp K4</t>
  </si>
  <si>
    <t>22133BDS0101</t>
  </si>
  <si>
    <t>Pháp luật về kinh doanh bất động sản</t>
  </si>
  <si>
    <t>1735000261</t>
  </si>
  <si>
    <t>Nguyễn Huy Hoàng</t>
  </si>
  <si>
    <t>000084</t>
  </si>
  <si>
    <t>22133BDS0102</t>
  </si>
  <si>
    <t>1735000265</t>
  </si>
  <si>
    <t>Đặng Nguyễn Duy Khang</t>
  </si>
  <si>
    <t>06/07/1999</t>
  </si>
  <si>
    <t>000016</t>
  </si>
  <si>
    <t>2213315LMT01</t>
  </si>
  <si>
    <t>Luật Môi trường</t>
  </si>
  <si>
    <t>1735000290</t>
  </si>
  <si>
    <t>Lê Thanh Thế</t>
  </si>
  <si>
    <t>31/10/1983</t>
  </si>
  <si>
    <t>22133HNGD301</t>
  </si>
  <si>
    <t>Luật Hôn nhân gia đình</t>
  </si>
  <si>
    <t>1735000291</t>
  </si>
  <si>
    <t>Nguyễn Phước Thịnh</t>
  </si>
  <si>
    <t>02/10/1995</t>
  </si>
  <si>
    <t>000144</t>
  </si>
  <si>
    <t>1435001382</t>
  </si>
  <si>
    <t>Phạm Thị Oanh</t>
  </si>
  <si>
    <t>10/02/1991</t>
  </si>
  <si>
    <t>000102</t>
  </si>
  <si>
    <t>15K19BT</t>
  </si>
  <si>
    <t>Khoá 19</t>
  </si>
  <si>
    <t>1535000206</t>
  </si>
  <si>
    <t>Lê Bùi Thanh Long</t>
  </si>
  <si>
    <t>26/07/1993</t>
  </si>
  <si>
    <t>000055</t>
  </si>
  <si>
    <t>15K20NTT</t>
  </si>
  <si>
    <t>Khoá 20 Nguyễn Tất Thành</t>
  </si>
  <si>
    <t>1535000286</t>
  </si>
  <si>
    <t>Lê Tấn Thuận</t>
  </si>
  <si>
    <t>26/05/1995</t>
  </si>
  <si>
    <t>000064</t>
  </si>
  <si>
    <t>1535000288</t>
  </si>
  <si>
    <t>Trần Thị Hồng Thuỷ</t>
  </si>
  <si>
    <t>28/02/1993</t>
  </si>
  <si>
    <t>000106</t>
  </si>
  <si>
    <t>1535000957</t>
  </si>
  <si>
    <t>Nguyễn Thị Xuân Hải</t>
  </si>
  <si>
    <t>10/12/1989</t>
  </si>
  <si>
    <t>000017</t>
  </si>
  <si>
    <t>15K21NTT</t>
  </si>
  <si>
    <t>Khoá 21 Nguyễn Tất Thành</t>
  </si>
  <si>
    <t>2213315LTM0101</t>
  </si>
  <si>
    <t>Pháp luật về chủ thể kinh doanh</t>
  </si>
  <si>
    <t>1535001096</t>
  </si>
  <si>
    <t>Lê Triều Tuấn</t>
  </si>
  <si>
    <t>01/12/1987</t>
  </si>
  <si>
    <t>000043</t>
  </si>
  <si>
    <t>2213315LLD01</t>
  </si>
  <si>
    <t>1635000106</t>
  </si>
  <si>
    <t>Trịnh Thị Hằng</t>
  </si>
  <si>
    <t>24/03/1996</t>
  </si>
  <si>
    <t>000126</t>
  </si>
  <si>
    <t>16K22NTT</t>
  </si>
  <si>
    <t>Khóa 22 Nguyễn Tất Thành</t>
  </si>
  <si>
    <t>1635000150</t>
  </si>
  <si>
    <t>Phạm Quốc Nhật</t>
  </si>
  <si>
    <t>25/08/1989</t>
  </si>
  <si>
    <t>000109</t>
  </si>
  <si>
    <t>1635000161</t>
  </si>
  <si>
    <t>Nguyễn Thanh Phú</t>
  </si>
  <si>
    <t>09/11/1988</t>
  </si>
  <si>
    <t>000127</t>
  </si>
  <si>
    <t>1635000728</t>
  </si>
  <si>
    <t>Lê Ngọc Châu</t>
  </si>
  <si>
    <t>24/01/1990</t>
  </si>
  <si>
    <t>000113</t>
  </si>
  <si>
    <t>16K23NTT</t>
  </si>
  <si>
    <t>Khóa 23 Nguyễn Tất Thành</t>
  </si>
  <si>
    <t>22133ML0301</t>
  </si>
  <si>
    <t>Triết học Mác - Lê Nin</t>
  </si>
  <si>
    <t>1635000747</t>
  </si>
  <si>
    <t>Lê Thị Hồng Hà</t>
  </si>
  <si>
    <t>17/07/1995</t>
  </si>
  <si>
    <t>000097</t>
  </si>
  <si>
    <t>1635000799</t>
  </si>
  <si>
    <t>Trần Văn Nam</t>
  </si>
  <si>
    <t>18/05/1998</t>
  </si>
  <si>
    <t>000089</t>
  </si>
  <si>
    <t>1635000807</t>
  </si>
  <si>
    <t>Nguyễn Thị Ngọc</t>
  </si>
  <si>
    <t>18/01/1996</t>
  </si>
  <si>
    <t>000020</t>
  </si>
  <si>
    <t>2213315QTHC02</t>
  </si>
  <si>
    <t>Quản trị hành chính văn phòng</t>
  </si>
  <si>
    <t>1635000852</t>
  </si>
  <si>
    <t>Nguyễn Phạm Anh Thư</t>
  </si>
  <si>
    <t>09/09/1995</t>
  </si>
  <si>
    <t>000178</t>
  </si>
  <si>
    <t>2213315SHTT02</t>
  </si>
  <si>
    <t>1735000156</t>
  </si>
  <si>
    <t>Nguyễn Xuân Minh Khuê</t>
  </si>
  <si>
    <t>30/12/1991</t>
  </si>
  <si>
    <t>000094</t>
  </si>
  <si>
    <t>17K24NTT</t>
  </si>
  <si>
    <t>Khóa 24 Nguyễn Tất Thành</t>
  </si>
  <si>
    <t>1735000233</t>
  </si>
  <si>
    <t>Trần Ngân Vũ</t>
  </si>
  <si>
    <t>20/05/1991</t>
  </si>
  <si>
    <t>000079</t>
  </si>
  <si>
    <t>2213315LDT01</t>
  </si>
  <si>
    <t>Pháp luật về đầu tư</t>
  </si>
  <si>
    <t>1735000239</t>
  </si>
  <si>
    <t>Đặng Hưng Thịnh</t>
  </si>
  <si>
    <t>12/01/1997</t>
  </si>
  <si>
    <t>000034</t>
  </si>
  <si>
    <t>22133ML0201</t>
  </si>
  <si>
    <t>Kinh tế chính trị Mác - Lê Nin</t>
  </si>
  <si>
    <t>1535000881</t>
  </si>
  <si>
    <t>Nguyễn Văn Minh</t>
  </si>
  <si>
    <t>02/09/1986</t>
  </si>
  <si>
    <t>000093</t>
  </si>
  <si>
    <t>18K25NTT</t>
  </si>
  <si>
    <t>Khóa 25 Nguyễn Tất Thành</t>
  </si>
  <si>
    <t>1735000269</t>
  </si>
  <si>
    <t>Vũ Thị Ngọc Linh</t>
  </si>
  <si>
    <t>03/10/1999</t>
  </si>
  <si>
    <t>000067</t>
  </si>
  <si>
    <t>1835000266</t>
  </si>
  <si>
    <t>Phạm Nguyễn Quỳnh Anh</t>
  </si>
  <si>
    <t>27/02/1992</t>
  </si>
  <si>
    <t>000091</t>
  </si>
  <si>
    <t>1835000291</t>
  </si>
  <si>
    <t>Nguyễn Mạnh Đức</t>
  </si>
  <si>
    <t>20/05/1993</t>
  </si>
  <si>
    <t>000023</t>
  </si>
  <si>
    <t>1835000302</t>
  </si>
  <si>
    <t>Nguyễn Song Minh Giao</t>
  </si>
  <si>
    <t>13/05/1994</t>
  </si>
  <si>
    <t>000022</t>
  </si>
  <si>
    <t>1835000309</t>
  </si>
  <si>
    <t>Võ Trung Hậu</t>
  </si>
  <si>
    <t>12/12/1992</t>
  </si>
  <si>
    <t>000042</t>
  </si>
  <si>
    <t>1835000313</t>
  </si>
  <si>
    <t>Nguyễn Trung Hiếu</t>
  </si>
  <si>
    <t>22/11/2000</t>
  </si>
  <si>
    <t>000058</t>
  </si>
  <si>
    <t>1835000326</t>
  </si>
  <si>
    <t>Trần Văn Hương</t>
  </si>
  <si>
    <t>30/10/1993</t>
  </si>
  <si>
    <t>000049</t>
  </si>
  <si>
    <t>1835000328</t>
  </si>
  <si>
    <t>Nguyễn Hoàng Huy</t>
  </si>
  <si>
    <t>28/07/1985</t>
  </si>
  <si>
    <t>000048</t>
  </si>
  <si>
    <t>1835000330</t>
  </si>
  <si>
    <t>Quách Thùy Linh Kha</t>
  </si>
  <si>
    <t>17/11/1993</t>
  </si>
  <si>
    <t>000053</t>
  </si>
  <si>
    <t>1835000332</t>
  </si>
  <si>
    <t>Nguyễn Duy Khánh</t>
  </si>
  <si>
    <t>29/09/1981</t>
  </si>
  <si>
    <t>000031</t>
  </si>
  <si>
    <t>22139LDD0301</t>
  </si>
  <si>
    <t>Luật Đất đai</t>
  </si>
  <si>
    <t>1835000335</t>
  </si>
  <si>
    <t>Mai Đăng Khôi</t>
  </si>
  <si>
    <t>27/02/1993</t>
  </si>
  <si>
    <t>1835000338</t>
  </si>
  <si>
    <t>Đinh Công Kiện</t>
  </si>
  <si>
    <t>14/09/1984</t>
  </si>
  <si>
    <t>000090</t>
  </si>
  <si>
    <t>1835000355</t>
  </si>
  <si>
    <t>Ngô Hoàng Luân</t>
  </si>
  <si>
    <t>23/10/1989</t>
  </si>
  <si>
    <t>000037</t>
  </si>
  <si>
    <t>1835000380</t>
  </si>
  <si>
    <t>Trần Quý Ngọc</t>
  </si>
  <si>
    <t>27/05/1995</t>
  </si>
  <si>
    <t>000029</t>
  </si>
  <si>
    <t>1835000391</t>
  </si>
  <si>
    <t>Huỳnh Văn Thanh Phong</t>
  </si>
  <si>
    <t>26/07/1976</t>
  </si>
  <si>
    <t>000054</t>
  </si>
  <si>
    <t>1835000403</t>
  </si>
  <si>
    <t>Đinh Ngọc Sơn</t>
  </si>
  <si>
    <t>17/10/2000</t>
  </si>
  <si>
    <t>2213315CPQT01</t>
  </si>
  <si>
    <t>Công pháp quốc tế</t>
  </si>
  <si>
    <t>1835000406</t>
  </si>
  <si>
    <t>Lương Hoàng Sơn</t>
  </si>
  <si>
    <t>08/02/1992</t>
  </si>
  <si>
    <t>000105</t>
  </si>
  <si>
    <t>1835000415</t>
  </si>
  <si>
    <t>Lê Thành Tấn</t>
  </si>
  <si>
    <t>16/09/1991</t>
  </si>
  <si>
    <t>000086</t>
  </si>
  <si>
    <t>1835000417</t>
  </si>
  <si>
    <t>Lê Nam Thái</t>
  </si>
  <si>
    <t>01/01/1993</t>
  </si>
  <si>
    <t>000059</t>
  </si>
  <si>
    <t>1835000424</t>
  </si>
  <si>
    <t>Nguyễn Ngọc Mai Thi</t>
  </si>
  <si>
    <t>19/09/2000</t>
  </si>
  <si>
    <t>22133BDS0103</t>
  </si>
  <si>
    <t>1835000429</t>
  </si>
  <si>
    <t>Nguyễn Thị Kim Thoa</t>
  </si>
  <si>
    <t>15/10/1998</t>
  </si>
  <si>
    <t>000024</t>
  </si>
  <si>
    <t>1835000435</t>
  </si>
  <si>
    <t>Phạm Thị Mai Tiên</t>
  </si>
  <si>
    <t>18/08/1988</t>
  </si>
  <si>
    <t>000070</t>
  </si>
  <si>
    <t>1835000437</t>
  </si>
  <si>
    <t>Thân Đức Tiến</t>
  </si>
  <si>
    <t>29/01/1994</t>
  </si>
  <si>
    <t>000036</t>
  </si>
  <si>
    <t>1835000444</t>
  </si>
  <si>
    <t>Nguyễn Đức Trọng</t>
  </si>
  <si>
    <t>08/04/1996</t>
  </si>
  <si>
    <t>000045</t>
  </si>
  <si>
    <t>1835000452</t>
  </si>
  <si>
    <t>Ngô Thanh Tú</t>
  </si>
  <si>
    <t>09/02/1981</t>
  </si>
  <si>
    <t>000158</t>
  </si>
  <si>
    <t>1835000457</t>
  </si>
  <si>
    <t>Nguyễn Thanh Tùng</t>
  </si>
  <si>
    <t>17/11/1995</t>
  </si>
  <si>
    <t>000038</t>
  </si>
  <si>
    <t>1835000474</t>
  </si>
  <si>
    <t>Nguyễn Ngọc Mai</t>
  </si>
  <si>
    <t>05/05/2000</t>
  </si>
  <si>
    <t>000095</t>
  </si>
  <si>
    <t>1835000702</t>
  </si>
  <si>
    <t>Nguyễn Thị Loan Anh</t>
  </si>
  <si>
    <t>13/11/1991</t>
  </si>
  <si>
    <t>000065</t>
  </si>
  <si>
    <t>18K26NTT</t>
  </si>
  <si>
    <t>Khóa 26 Nguyễn Tất Thành</t>
  </si>
  <si>
    <t>1835000703</t>
  </si>
  <si>
    <t>Dương Thái Bảo</t>
  </si>
  <si>
    <t>09/01/1992</t>
  </si>
  <si>
    <t>000100</t>
  </si>
  <si>
    <t>1835000705</t>
  </si>
  <si>
    <t>Phạm Viết Công</t>
  </si>
  <si>
    <t>14/08/1992</t>
  </si>
  <si>
    <t>000046</t>
  </si>
  <si>
    <t>2213315LOGIC01</t>
  </si>
  <si>
    <t>1835000715</t>
  </si>
  <si>
    <t>Nguyễn Bích Hằng</t>
  </si>
  <si>
    <t>15/06/1996</t>
  </si>
  <si>
    <t>000111</t>
  </si>
  <si>
    <t>1835000718</t>
  </si>
  <si>
    <t>Phạm Ngọc Trung Hiếu</t>
  </si>
  <si>
    <t>28/08/1996</t>
  </si>
  <si>
    <t>000056</t>
  </si>
  <si>
    <t>1835000724</t>
  </si>
  <si>
    <t>Nguyễn Công Huy</t>
  </si>
  <si>
    <t>27/10/2000</t>
  </si>
  <si>
    <t>000118</t>
  </si>
  <si>
    <t>1835000755</t>
  </si>
  <si>
    <t>Phạm Hồng Quang</t>
  </si>
  <si>
    <t>18/04/1997</t>
  </si>
  <si>
    <t>000112</t>
  </si>
  <si>
    <t>22133LDSCB0204</t>
  </si>
  <si>
    <t>Những quy định chung về Luật dân sự, tài sản và thừa kế</t>
  </si>
  <si>
    <t>1835000762</t>
  </si>
  <si>
    <t>Lê Phạm Anh Tài</t>
  </si>
  <si>
    <t>31/07/1993</t>
  </si>
  <si>
    <t>000071</t>
  </si>
  <si>
    <t>2213315TTD01</t>
  </si>
  <si>
    <t>Luật Tố tụng dân sự</t>
  </si>
  <si>
    <t>1835000768</t>
  </si>
  <si>
    <t>Phạm Văn Thành</t>
  </si>
  <si>
    <t>07/11/2000</t>
  </si>
  <si>
    <t>000033</t>
  </si>
  <si>
    <t>2213315XHH01</t>
  </si>
  <si>
    <t>Xã hội học pháp luật</t>
  </si>
  <si>
    <t>1835000782</t>
  </si>
  <si>
    <t>Nguyễn Quang Vinh</t>
  </si>
  <si>
    <t>06/02/1991</t>
  </si>
  <si>
    <t>000110</t>
  </si>
  <si>
    <t>1835000801</t>
  </si>
  <si>
    <t>Lê Bá Tường</t>
  </si>
  <si>
    <t>30/06/1995</t>
  </si>
  <si>
    <t>000076</t>
  </si>
  <si>
    <t>1835000804</t>
  </si>
  <si>
    <t>Trần Ngọc Xuân Dung</t>
  </si>
  <si>
    <t>08/10/1996</t>
  </si>
  <si>
    <t>000195</t>
  </si>
  <si>
    <t>1835000805</t>
  </si>
  <si>
    <t>Nguyễn Ngọc Hải</t>
  </si>
  <si>
    <t>15/03/1996</t>
  </si>
  <si>
    <t>000061</t>
  </si>
  <si>
    <t>1835000806</t>
  </si>
  <si>
    <t>Trần Ngọc Sơn</t>
  </si>
  <si>
    <t>25/04/1986</t>
  </si>
  <si>
    <t>000047</t>
  </si>
  <si>
    <t>1835000814</t>
  </si>
  <si>
    <t>Đồng Kiến Quốc</t>
  </si>
  <si>
    <t>04/01/1997</t>
  </si>
  <si>
    <t>000013</t>
  </si>
  <si>
    <t>1835000360</t>
  </si>
  <si>
    <t>Võ Thị Ngọc Mẫn</t>
  </si>
  <si>
    <t>13/07/1999</t>
  </si>
  <si>
    <t>000140</t>
  </si>
  <si>
    <t>19K27NTT</t>
  </si>
  <si>
    <t>Khóa 27 Nguyễn Tất Thành</t>
  </si>
  <si>
    <t>1935000279</t>
  </si>
  <si>
    <t>Đặng Quỳnh Anh</t>
  </si>
  <si>
    <t>09/08/1989</t>
  </si>
  <si>
    <t>000143</t>
  </si>
  <si>
    <t>1935000286</t>
  </si>
  <si>
    <t>Chu Minh Cầu</t>
  </si>
  <si>
    <t>25/05/1993</t>
  </si>
  <si>
    <t>000077</t>
  </si>
  <si>
    <t>1935000296</t>
  </si>
  <si>
    <t>Đặng Xây Dựng</t>
  </si>
  <si>
    <t>20/07/1985</t>
  </si>
  <si>
    <t>000096</t>
  </si>
  <si>
    <t>1935000299</t>
  </si>
  <si>
    <t>Nguyễn Thị Thùy Duyên</t>
  </si>
  <si>
    <t>17/02/1993</t>
  </si>
  <si>
    <t>000051</t>
  </si>
  <si>
    <t>1935000300</t>
  </si>
  <si>
    <t>Hoàng Lâm Giang</t>
  </si>
  <si>
    <t>09/07/1994</t>
  </si>
  <si>
    <t>000194</t>
  </si>
  <si>
    <t>1935000309</t>
  </si>
  <si>
    <t>Phạm Đức Hiếu</t>
  </si>
  <si>
    <t>05/06/1989</t>
  </si>
  <si>
    <t>000050</t>
  </si>
  <si>
    <t>1935000314</t>
  </si>
  <si>
    <t>Đinh Nho Hoàng</t>
  </si>
  <si>
    <t>26/05/1994</t>
  </si>
  <si>
    <t>000119</t>
  </si>
  <si>
    <t>2213315LHS0201</t>
  </si>
  <si>
    <t>1935000315</t>
  </si>
  <si>
    <t>Trịnh Minh Hoàng</t>
  </si>
  <si>
    <t>22/08/1996</t>
  </si>
  <si>
    <t>000162</t>
  </si>
  <si>
    <t>1935000329</t>
  </si>
  <si>
    <t>Võ Hoàng Khang</t>
  </si>
  <si>
    <t>06/06/1998</t>
  </si>
  <si>
    <t>000160</t>
  </si>
  <si>
    <t>1935000359</t>
  </si>
  <si>
    <t>Đỗ Hồng Phương</t>
  </si>
  <si>
    <t>30/03/1992</t>
  </si>
  <si>
    <t>000128</t>
  </si>
  <si>
    <t>1935000375</t>
  </si>
  <si>
    <t>Phan Thị Hồng Thanh</t>
  </si>
  <si>
    <t>09/08/1999</t>
  </si>
  <si>
    <t>000115</t>
  </si>
  <si>
    <t>2035000002</t>
  </si>
  <si>
    <t>Đồng Quang An</t>
  </si>
  <si>
    <t>14/12/1991</t>
  </si>
  <si>
    <t>000080</t>
  </si>
  <si>
    <t>2020_2024</t>
  </si>
  <si>
    <t>20K28NTT</t>
  </si>
  <si>
    <t>Khóa 28 Nguyễn Tất Thành</t>
  </si>
  <si>
    <t>2035000004</t>
  </si>
  <si>
    <t>Bùi Duy Anh</t>
  </si>
  <si>
    <t>01/09/1983</t>
  </si>
  <si>
    <t>000117</t>
  </si>
  <si>
    <t>2035000027</t>
  </si>
  <si>
    <t>Đồng Thị Thúy Diệu</t>
  </si>
  <si>
    <t>24/11/1995</t>
  </si>
  <si>
    <t>000131</t>
  </si>
  <si>
    <t>2035000028</t>
  </si>
  <si>
    <t>Nguyễn Thị Ngọc Diệu</t>
  </si>
  <si>
    <t>26/06/1990</t>
  </si>
  <si>
    <t>000146</t>
  </si>
  <si>
    <t>2035000030</t>
  </si>
  <si>
    <t>Nguyễn Hoàng Đức</t>
  </si>
  <si>
    <t>26/11/1995</t>
  </si>
  <si>
    <t>000116</t>
  </si>
  <si>
    <t>2035000038</t>
  </si>
  <si>
    <t>Lai Thị Cẩm Hà</t>
  </si>
  <si>
    <t>11/05/1998</t>
  </si>
  <si>
    <t>000069</t>
  </si>
  <si>
    <t>2035000056</t>
  </si>
  <si>
    <t>Hồ Thị Thúy Hương</t>
  </si>
  <si>
    <t>01/10/1972</t>
  </si>
  <si>
    <t>000168</t>
  </si>
  <si>
    <t>2035000061</t>
  </si>
  <si>
    <t>Đặng Kiều Khanh</t>
  </si>
  <si>
    <t>28/10/1997</t>
  </si>
  <si>
    <t>000171</t>
  </si>
  <si>
    <t>2035000065</t>
  </si>
  <si>
    <t>Phạm Đăng Khoa</t>
  </si>
  <si>
    <t>11/10/1995</t>
  </si>
  <si>
    <t>000165</t>
  </si>
  <si>
    <t>2035000081</t>
  </si>
  <si>
    <t>Nguyễn Thị Thi Nga</t>
  </si>
  <si>
    <t>12/03/1996</t>
  </si>
  <si>
    <t>000107</t>
  </si>
  <si>
    <t>2035000122</t>
  </si>
  <si>
    <t>Đoàn Thị Thủy Tiên</t>
  </si>
  <si>
    <t>22/12/1996</t>
  </si>
  <si>
    <t>000092</t>
  </si>
  <si>
    <t>2035000126</t>
  </si>
  <si>
    <t>Nguyễn An Tôn</t>
  </si>
  <si>
    <t>18/05/1999</t>
  </si>
  <si>
    <t>000124</t>
  </si>
  <si>
    <t>2035000143</t>
  </si>
  <si>
    <t>01/01/1985</t>
  </si>
  <si>
    <t>000108</t>
  </si>
  <si>
    <t>2035000166</t>
  </si>
  <si>
    <t>Nguyễn Thụy Thanh Tuyền</t>
  </si>
  <si>
    <t>02/04/2001</t>
  </si>
  <si>
    <t>000163</t>
  </si>
  <si>
    <t>2035000208</t>
  </si>
  <si>
    <t>Trần Minh Khôi</t>
  </si>
  <si>
    <t>28/10/1976</t>
  </si>
  <si>
    <t>20K29NTT</t>
  </si>
  <si>
    <t>Khóa 29 Nguyễn Tất Thành</t>
  </si>
  <si>
    <t>2035000212</t>
  </si>
  <si>
    <t>Lê Quốc Lân</t>
  </si>
  <si>
    <t>24/04/1986</t>
  </si>
  <si>
    <t>000125</t>
  </si>
  <si>
    <t>2035000215</t>
  </si>
  <si>
    <t>Lưu Hoàng Lộc</t>
  </si>
  <si>
    <t>14/05/1999</t>
  </si>
  <si>
    <t>000015</t>
  </si>
  <si>
    <t>2035000218</t>
  </si>
  <si>
    <t>08/03/2000</t>
  </si>
  <si>
    <t>000169</t>
  </si>
  <si>
    <t>2035000229</t>
  </si>
  <si>
    <t>Trần Tất Trung Nghĩa</t>
  </si>
  <si>
    <t>22/10/1990</t>
  </si>
  <si>
    <t>000141</t>
  </si>
  <si>
    <t>2035000232</t>
  </si>
  <si>
    <t>Nguyễn Thị Tuyết Nhung</t>
  </si>
  <si>
    <t>15/01/2002</t>
  </si>
  <si>
    <t>2035000233</t>
  </si>
  <si>
    <t>Đàm Thị Phương Oanh</t>
  </si>
  <si>
    <t>26/08/2002</t>
  </si>
  <si>
    <t>000188</t>
  </si>
  <si>
    <t>22133HP00502</t>
  </si>
  <si>
    <t>Luật Hiến pháp</t>
  </si>
  <si>
    <t>2035000246</t>
  </si>
  <si>
    <t>Lê Cao Thăng</t>
  </si>
  <si>
    <t>25/10/1998</t>
  </si>
  <si>
    <t>2035000276</t>
  </si>
  <si>
    <t>Huỳnh Anh Quốc Nhật</t>
  </si>
  <si>
    <t>12/01/1998</t>
  </si>
  <si>
    <t>000019</t>
  </si>
  <si>
    <t>1735000057</t>
  </si>
  <si>
    <t>Nguyễn Văn Danh</t>
  </si>
  <si>
    <t>10/10/1998</t>
  </si>
  <si>
    <t>000132</t>
  </si>
  <si>
    <t>17LTTK6</t>
  </si>
  <si>
    <t>Lý Tự Trọng K6</t>
  </si>
  <si>
    <t>1535000127</t>
  </si>
  <si>
    <t>Nguyễn Phương Anh</t>
  </si>
  <si>
    <t>21/05/1994</t>
  </si>
  <si>
    <t>000099</t>
  </si>
  <si>
    <t>15LTTK5</t>
  </si>
  <si>
    <t>Lý Tự Trọng Khoá 5</t>
  </si>
  <si>
    <t>1435001236</t>
  </si>
  <si>
    <t>Lê Thị Thanh An</t>
  </si>
  <si>
    <t>18/09/1994</t>
  </si>
  <si>
    <t>000123</t>
  </si>
  <si>
    <t>15Q10K5</t>
  </si>
  <si>
    <t>Quận 10- Khoá 5</t>
  </si>
  <si>
    <t>1835000661</t>
  </si>
  <si>
    <t>Võ Thành Nhân</t>
  </si>
  <si>
    <t>09/11/1979</t>
  </si>
  <si>
    <t>000203</t>
  </si>
  <si>
    <t>18Q6K4</t>
  </si>
  <si>
    <t>Quận 6 K4</t>
  </si>
  <si>
    <t>1835000665</t>
  </si>
  <si>
    <t>Phạm Tiến Dũng</t>
  </si>
  <si>
    <t>29/09/1980</t>
  </si>
  <si>
    <t>000025</t>
  </si>
  <si>
    <t>1535000792</t>
  </si>
  <si>
    <t>Trần Thành Lộc</t>
  </si>
  <si>
    <t>12/03/1995</t>
  </si>
  <si>
    <t>000185</t>
  </si>
  <si>
    <t>15TNK11B</t>
  </si>
  <si>
    <t>Tây Ninh Khoá 11B</t>
  </si>
  <si>
    <t>1435000545</t>
  </si>
  <si>
    <t>Nguyễn Tuấn Nam</t>
  </si>
  <si>
    <t>03/9/1993</t>
  </si>
  <si>
    <t>000159</t>
  </si>
  <si>
    <t>17TNK12</t>
  </si>
  <si>
    <t>Tây Ninh Khóa 12</t>
  </si>
  <si>
    <t>2213915TTD02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</si>
</sst>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\-mm\-yyyy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49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/>
    <xf numFmtId="14" fontId="4" fillId="0" borderId="1" xfId="0" applyNumberFormat="1" applyFont="1" applyBorder="1"/>
    <xf numFmtId="49" fontId="4" fillId="0" borderId="1" xfId="0" applyNumberFormat="1" applyFont="1" applyBorder="1" applyAlignment="1">
      <alignment wrapText="1"/>
    </xf>
    <xf numFmtId="37" fontId="4" fillId="0" borderId="1" xfId="1" applyNumberFormat="1" applyFont="1" applyBorder="1" applyAlignment="1">
      <alignment horizontal="center"/>
    </xf>
    <xf numFmtId="37" fontId="4" fillId="0" borderId="1" xfId="1" applyNumberFormat="1" applyFont="1" applyBorder="1"/>
    <xf numFmtId="37" fontId="4" fillId="0" borderId="1" xfId="1" applyNumberFormat="1" applyFont="1" applyFill="1" applyBorder="1"/>
    <xf numFmtId="49" fontId="4" fillId="0" borderId="0" xfId="0" applyNumberFormat="1" applyFont="1"/>
    <xf numFmtId="3" fontId="4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wrapText="1"/>
    </xf>
    <xf numFmtId="37" fontId="1" fillId="0" borderId="0" xfId="1" applyNumberFormat="1" applyFont="1" applyAlignment="1">
      <alignment horizontal="center"/>
    </xf>
    <xf numFmtId="37" fontId="1" fillId="0" borderId="0" xfId="1" applyNumberFormat="1" applyFont="1"/>
    <xf numFmtId="37" fontId="3" fillId="0" borderId="1" xfId="1" applyNumberFormat="1" applyFont="1" applyFill="1" applyBorder="1"/>
    <xf numFmtId="37" fontId="3" fillId="0" borderId="1" xfId="1" applyNumberFormat="1" applyFont="1" applyBorder="1"/>
    <xf numFmtId="14" fontId="0" fillId="0" borderId="0" xfId="0" applyNumberFormat="1"/>
    <xf numFmtId="49" fontId="0" fillId="0" borderId="0" xfId="0" applyNumberFormat="1" applyFill="1"/>
    <xf numFmtId="49" fontId="0" fillId="0" borderId="0" xfId="0" applyNumberFormat="1" applyFill="1" applyAlignment="1">
      <alignment wrapText="1"/>
    </xf>
    <xf numFmtId="37" fontId="1" fillId="0" borderId="0" xfId="1" applyNumberFormat="1" applyFont="1" applyFill="1" applyAlignment="1">
      <alignment horizontal="center"/>
    </xf>
    <xf numFmtId="37" fontId="1" fillId="0" borderId="0" xfId="1" applyNumberFormat="1" applyFont="1" applyFill="1"/>
    <xf numFmtId="49" fontId="0" fillId="0" borderId="1" xfId="0" applyNumberFormat="1" applyBorder="1"/>
    <xf numFmtId="14" fontId="0" fillId="0" borderId="1" xfId="0" applyNumberFormat="1" applyBorder="1"/>
    <xf numFmtId="49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horizontal="center"/>
    </xf>
    <xf numFmtId="37" fontId="1" fillId="0" borderId="1" xfId="1" applyNumberFormat="1" applyFont="1" applyBorder="1"/>
    <xf numFmtId="37" fontId="1" fillId="0" borderId="1" xfId="1" applyNumberFormat="1" applyFont="1" applyFill="1" applyBorder="1"/>
    <xf numFmtId="37" fontId="1" fillId="0" borderId="1" xfId="1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/>
    <xf numFmtId="14" fontId="0" fillId="0" borderId="1" xfId="0" applyNumberFormat="1" applyFill="1" applyBorder="1"/>
    <xf numFmtId="37" fontId="1" fillId="0" borderId="1" xfId="1" applyNumberFormat="1" applyFont="1" applyFill="1" applyBorder="1" applyAlignment="1">
      <alignment horizontal="center"/>
    </xf>
    <xf numFmtId="37" fontId="1" fillId="0" borderId="1" xfId="1" applyNumberFormat="1" applyFont="1" applyBorder="1" applyAlignment="1"/>
    <xf numFmtId="0" fontId="4" fillId="0" borderId="0" xfId="0" applyFont="1"/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/>
    <xf numFmtId="14" fontId="0" fillId="0" borderId="1" xfId="0" applyNumberFormat="1" applyFont="1" applyBorder="1"/>
    <xf numFmtId="49" fontId="0" fillId="0" borderId="1" xfId="0" applyNumberFormat="1" applyFont="1" applyBorder="1" applyAlignment="1">
      <alignment wrapText="1"/>
    </xf>
    <xf numFmtId="3" fontId="0" fillId="0" borderId="1" xfId="0" applyNumberFormat="1" applyFont="1" applyBorder="1" applyAlignment="1">
      <alignment horizontal="center"/>
    </xf>
    <xf numFmtId="37" fontId="0" fillId="0" borderId="0" xfId="0" applyNumberFormat="1"/>
    <xf numFmtId="0" fontId="0" fillId="0" borderId="1" xfId="0" applyBorder="1" applyAlignment="1"/>
    <xf numFmtId="49" fontId="0" fillId="0" borderId="1" xfId="0" applyNumberFormat="1" applyBorder="1" applyAlignment="1"/>
    <xf numFmtId="14" fontId="0" fillId="0" borderId="1" xfId="0" applyNumberFormat="1" applyBorder="1" applyAlignment="1"/>
    <xf numFmtId="3" fontId="0" fillId="0" borderId="1" xfId="0" applyNumberFormat="1" applyBorder="1" applyAlignment="1"/>
    <xf numFmtId="0" fontId="2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16"/>
  <sheetViews>
    <sheetView workbookViewId="0">
      <selection activeCell="F12" sqref="F12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16.140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13"/>
      <c r="C5" s="14" t="s">
        <v>35</v>
      </c>
      <c r="D5" s="15">
        <v>44855.443749999999</v>
      </c>
      <c r="E5" s="14" t="s">
        <v>36</v>
      </c>
      <c r="F5" s="14" t="s">
        <v>37</v>
      </c>
      <c r="G5" s="15" t="s">
        <v>38</v>
      </c>
      <c r="H5" s="14" t="s">
        <v>39</v>
      </c>
      <c r="I5" s="14" t="s">
        <v>40</v>
      </c>
      <c r="J5" s="14" t="s">
        <v>41</v>
      </c>
      <c r="K5" s="14" t="s">
        <v>42</v>
      </c>
      <c r="L5" s="14" t="s">
        <v>43</v>
      </c>
      <c r="M5" s="14" t="s">
        <v>44</v>
      </c>
      <c r="N5" s="14" t="s">
        <v>45</v>
      </c>
      <c r="O5" s="14" t="s">
        <v>46</v>
      </c>
      <c r="P5" s="14" t="s">
        <v>47</v>
      </c>
      <c r="Q5" s="14" t="s">
        <v>48</v>
      </c>
      <c r="R5" s="14" t="s">
        <v>49</v>
      </c>
      <c r="S5" s="14" t="s">
        <v>50</v>
      </c>
      <c r="T5" s="16" t="s">
        <v>51</v>
      </c>
      <c r="U5" s="17">
        <v>3</v>
      </c>
      <c r="V5" s="18" t="s">
        <v>52</v>
      </c>
      <c r="W5" s="18">
        <v>1950000</v>
      </c>
      <c r="X5" s="18">
        <v>1950000</v>
      </c>
      <c r="Y5" s="18">
        <v>0</v>
      </c>
      <c r="Z5" s="18">
        <f>AA5/U5</f>
        <v>2383333.3333333335</v>
      </c>
      <c r="AA5" s="18">
        <v>7150000</v>
      </c>
      <c r="AB5" s="18">
        <v>580000</v>
      </c>
      <c r="AC5" s="18">
        <v>6380000</v>
      </c>
      <c r="AD5" s="19">
        <v>770000</v>
      </c>
      <c r="AE5" s="19"/>
      <c r="AF5" s="19"/>
      <c r="AG5" s="18" t="s">
        <v>53</v>
      </c>
      <c r="AH5" s="20" t="s">
        <v>54</v>
      </c>
    </row>
    <row r="6" spans="1:34" ht="17.25" customHeight="1" x14ac:dyDescent="0.25">
      <c r="A6" s="12">
        <v>2</v>
      </c>
      <c r="B6" s="13"/>
      <c r="C6" s="14" t="s">
        <v>35</v>
      </c>
      <c r="D6" s="15">
        <v>44858.580555555556</v>
      </c>
      <c r="E6" s="14" t="s">
        <v>55</v>
      </c>
      <c r="F6" s="14" t="s">
        <v>56</v>
      </c>
      <c r="G6" s="15" t="s">
        <v>57</v>
      </c>
      <c r="H6" s="14" t="s">
        <v>58</v>
      </c>
      <c r="I6" s="14"/>
      <c r="J6" s="14" t="s">
        <v>41</v>
      </c>
      <c r="K6" s="14" t="s">
        <v>59</v>
      </c>
      <c r="L6" s="14" t="s">
        <v>43</v>
      </c>
      <c r="M6" s="14" t="s">
        <v>44</v>
      </c>
      <c r="N6" s="14" t="s">
        <v>45</v>
      </c>
      <c r="O6" s="14" t="s">
        <v>46</v>
      </c>
      <c r="P6" s="14" t="s">
        <v>47</v>
      </c>
      <c r="Q6" s="14" t="s">
        <v>48</v>
      </c>
      <c r="R6" s="14" t="s">
        <v>60</v>
      </c>
      <c r="S6" s="14" t="s">
        <v>50</v>
      </c>
      <c r="T6" s="16" t="s">
        <v>61</v>
      </c>
      <c r="U6" s="17">
        <v>3</v>
      </c>
      <c r="V6" s="18" t="s">
        <v>62</v>
      </c>
      <c r="W6" s="18">
        <v>1950000</v>
      </c>
      <c r="X6" s="18">
        <v>1950000</v>
      </c>
      <c r="Y6" s="18">
        <v>0</v>
      </c>
      <c r="Z6" s="18">
        <f>AA6/U6</f>
        <v>650000</v>
      </c>
      <c r="AA6" s="18">
        <v>1950000</v>
      </c>
      <c r="AB6" s="18">
        <v>580000</v>
      </c>
      <c r="AC6" s="18">
        <f>U6*AB6</f>
        <v>1740000</v>
      </c>
      <c r="AD6" s="19">
        <v>210000</v>
      </c>
      <c r="AE6" s="19"/>
      <c r="AF6" s="19"/>
      <c r="AG6" s="18" t="s">
        <v>53</v>
      </c>
      <c r="AH6" s="20" t="s">
        <v>54</v>
      </c>
    </row>
    <row r="7" spans="1:34" ht="17.25" customHeight="1" x14ac:dyDescent="0.25">
      <c r="A7" s="12">
        <v>3</v>
      </c>
      <c r="B7" s="13"/>
      <c r="C7" s="14" t="s">
        <v>35</v>
      </c>
      <c r="D7" s="15">
        <v>44875.331944444442</v>
      </c>
      <c r="E7" s="14" t="s">
        <v>63</v>
      </c>
      <c r="F7" s="14" t="s">
        <v>64</v>
      </c>
      <c r="G7" s="15" t="s">
        <v>65</v>
      </c>
      <c r="H7" s="14" t="s">
        <v>58</v>
      </c>
      <c r="I7" s="14"/>
      <c r="J7" s="14" t="s">
        <v>41</v>
      </c>
      <c r="K7" s="14" t="s">
        <v>66</v>
      </c>
      <c r="L7" s="14" t="s">
        <v>43</v>
      </c>
      <c r="M7" s="14" t="s">
        <v>44</v>
      </c>
      <c r="N7" s="14" t="s">
        <v>45</v>
      </c>
      <c r="O7" s="14" t="s">
        <v>67</v>
      </c>
      <c r="P7" s="14" t="s">
        <v>68</v>
      </c>
      <c r="Q7" s="14" t="s">
        <v>48</v>
      </c>
      <c r="R7" s="14" t="s">
        <v>69</v>
      </c>
      <c r="S7" s="14" t="s">
        <v>50</v>
      </c>
      <c r="T7" s="16" t="s">
        <v>70</v>
      </c>
      <c r="U7" s="21">
        <v>3</v>
      </c>
      <c r="V7" s="14" t="s">
        <v>71</v>
      </c>
      <c r="W7" s="18">
        <v>1950000</v>
      </c>
      <c r="X7" s="18">
        <v>1950000</v>
      </c>
      <c r="Y7" s="18">
        <v>0</v>
      </c>
      <c r="Z7" s="18">
        <f>AA7/U7</f>
        <v>650000</v>
      </c>
      <c r="AA7" s="18">
        <v>1950000</v>
      </c>
      <c r="AB7" s="18">
        <v>580000</v>
      </c>
      <c r="AC7" s="18">
        <f>U7*AB7</f>
        <v>1740000</v>
      </c>
      <c r="AD7" s="19">
        <v>210000</v>
      </c>
      <c r="AE7" s="19"/>
      <c r="AF7" s="19"/>
      <c r="AG7" s="18" t="s">
        <v>53</v>
      </c>
    </row>
    <row r="8" spans="1:34" ht="17.25" customHeight="1" x14ac:dyDescent="0.25">
      <c r="A8" s="12">
        <v>4</v>
      </c>
      <c r="B8" s="13"/>
      <c r="C8" s="14" t="s">
        <v>35</v>
      </c>
      <c r="D8" s="15">
        <v>44841.425000000003</v>
      </c>
      <c r="E8" s="14" t="s">
        <v>72</v>
      </c>
      <c r="F8" s="14" t="s">
        <v>73</v>
      </c>
      <c r="G8" s="15" t="s">
        <v>74</v>
      </c>
      <c r="H8" s="14" t="s">
        <v>58</v>
      </c>
      <c r="I8" s="14" t="s">
        <v>40</v>
      </c>
      <c r="J8" s="14" t="s">
        <v>41</v>
      </c>
      <c r="K8" s="14" t="s">
        <v>75</v>
      </c>
      <c r="L8" s="14" t="s">
        <v>43</v>
      </c>
      <c r="M8" s="14" t="s">
        <v>44</v>
      </c>
      <c r="N8" s="14" t="s">
        <v>76</v>
      </c>
      <c r="O8" s="14" t="s">
        <v>77</v>
      </c>
      <c r="P8" s="14" t="s">
        <v>78</v>
      </c>
      <c r="Q8" s="14" t="s">
        <v>48</v>
      </c>
      <c r="R8" s="14" t="s">
        <v>79</v>
      </c>
      <c r="S8" s="14" t="s">
        <v>50</v>
      </c>
      <c r="T8" s="16" t="s">
        <v>80</v>
      </c>
      <c r="U8" s="17">
        <v>3</v>
      </c>
      <c r="V8" s="18" t="s">
        <v>81</v>
      </c>
      <c r="W8" s="18">
        <v>1950000</v>
      </c>
      <c r="X8" s="18">
        <v>1950000</v>
      </c>
      <c r="Y8" s="18">
        <v>0</v>
      </c>
      <c r="Z8" s="18">
        <f>AA8/U8</f>
        <v>650000</v>
      </c>
      <c r="AA8" s="18">
        <v>1950000</v>
      </c>
      <c r="AB8" s="18">
        <v>580000</v>
      </c>
      <c r="AC8" s="18">
        <f>U8*AB8</f>
        <v>1740000</v>
      </c>
      <c r="AD8" s="19">
        <v>210000</v>
      </c>
      <c r="AE8" s="19"/>
      <c r="AF8" s="19"/>
      <c r="AG8" s="18" t="s">
        <v>53</v>
      </c>
    </row>
    <row r="9" spans="1:34" x14ac:dyDescent="0.25">
      <c r="A9" s="57" t="s">
        <v>82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AA9" s="25">
        <f t="shared" ref="AA9:AC9" si="0">SUM(AA5:AA8)</f>
        <v>13000000</v>
      </c>
      <c r="AB9" s="25">
        <f t="shared" si="0"/>
        <v>2320000</v>
      </c>
      <c r="AC9" s="25">
        <f t="shared" si="0"/>
        <v>11600000</v>
      </c>
      <c r="AD9" s="25">
        <f>SUM(AD5:AD8)</f>
        <v>1400000</v>
      </c>
      <c r="AE9" s="25"/>
      <c r="AF9" s="25"/>
      <c r="AG9" s="26"/>
    </row>
    <row r="11" spans="1:34" x14ac:dyDescent="0.25">
      <c r="P11" s="58" t="s">
        <v>83</v>
      </c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</row>
    <row r="12" spans="1:34" x14ac:dyDescent="0.25">
      <c r="P12" s="58" t="s">
        <v>84</v>
      </c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</row>
    <row r="13" spans="1:34" ht="14.45" x14ac:dyDescent="0.3">
      <c r="P13" s="28"/>
      <c r="Q13" s="28"/>
      <c r="R13" s="28"/>
      <c r="S13" s="28"/>
      <c r="T13" s="29"/>
      <c r="U13" s="30"/>
      <c r="V13" s="31"/>
      <c r="W13" s="31"/>
      <c r="X13" s="31"/>
      <c r="Y13" s="31"/>
      <c r="Z13" s="31"/>
      <c r="AA13" s="31"/>
      <c r="AB13" s="31"/>
      <c r="AC13" s="31"/>
      <c r="AG13" s="31"/>
    </row>
    <row r="14" spans="1:34" ht="14.45" x14ac:dyDescent="0.3">
      <c r="P14" s="28"/>
      <c r="Q14" s="28"/>
      <c r="R14" s="28"/>
      <c r="S14" s="28"/>
      <c r="T14" s="29"/>
      <c r="U14" s="30"/>
      <c r="V14" s="31"/>
      <c r="W14" s="31"/>
      <c r="X14" s="31"/>
      <c r="Y14" s="31"/>
      <c r="Z14" s="31"/>
      <c r="AA14" s="31"/>
      <c r="AB14" s="31"/>
      <c r="AC14" s="31"/>
      <c r="AG14" s="31"/>
    </row>
    <row r="15" spans="1:34" ht="14.45" x14ac:dyDescent="0.3">
      <c r="P15" s="28"/>
      <c r="Q15" s="28"/>
      <c r="R15" s="28"/>
      <c r="S15" s="28"/>
      <c r="T15" s="29"/>
      <c r="U15" s="30"/>
      <c r="V15" s="31"/>
      <c r="W15" s="31"/>
      <c r="X15" s="31"/>
      <c r="Y15" s="31"/>
      <c r="Z15" s="31"/>
      <c r="AA15" s="31"/>
      <c r="AB15" s="31"/>
      <c r="AC15" s="31"/>
      <c r="AG15" s="31"/>
    </row>
    <row r="16" spans="1:34" x14ac:dyDescent="0.25">
      <c r="P16" s="58" t="s">
        <v>85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</sheetData>
  <mergeCells count="5">
    <mergeCell ref="A2:AG2"/>
    <mergeCell ref="A9:P9"/>
    <mergeCell ref="P11:AG11"/>
    <mergeCell ref="P12:AG12"/>
    <mergeCell ref="P16:AG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13"/>
  <sheetViews>
    <sheetView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12"/>
      <c r="C5" s="32" t="s">
        <v>35</v>
      </c>
      <c r="D5" s="33">
        <v>44846.332638888889</v>
      </c>
      <c r="E5" s="32" t="s">
        <v>255</v>
      </c>
      <c r="F5" s="32" t="s">
        <v>256</v>
      </c>
      <c r="G5" s="33" t="s">
        <v>257</v>
      </c>
      <c r="H5" s="32" t="s">
        <v>58</v>
      </c>
      <c r="I5" s="32"/>
      <c r="J5" s="32" t="s">
        <v>89</v>
      </c>
      <c r="K5" s="32" t="s">
        <v>258</v>
      </c>
      <c r="L5" s="32" t="s">
        <v>43</v>
      </c>
      <c r="M5" s="32" t="s">
        <v>91</v>
      </c>
      <c r="N5" s="32" t="s">
        <v>162</v>
      </c>
      <c r="O5" s="32" t="s">
        <v>259</v>
      </c>
      <c r="P5" s="32" t="s">
        <v>260</v>
      </c>
      <c r="Q5" s="32" t="s">
        <v>48</v>
      </c>
      <c r="R5" s="32" t="s">
        <v>129</v>
      </c>
      <c r="S5" s="32" t="s">
        <v>50</v>
      </c>
      <c r="T5" s="34" t="s">
        <v>130</v>
      </c>
      <c r="U5" s="38">
        <v>3</v>
      </c>
      <c r="V5" s="36" t="s">
        <v>131</v>
      </c>
      <c r="W5" s="36">
        <v>1950000</v>
      </c>
      <c r="X5" s="36">
        <v>1950000</v>
      </c>
      <c r="Y5" s="36">
        <v>0</v>
      </c>
      <c r="Z5" s="36">
        <f>AA5/U5</f>
        <v>650000</v>
      </c>
      <c r="AA5" s="36">
        <v>1950000</v>
      </c>
      <c r="AB5" s="36">
        <v>580000</v>
      </c>
      <c r="AC5" s="36">
        <f>U5*AB5</f>
        <v>1740000</v>
      </c>
      <c r="AD5" s="37">
        <v>210000</v>
      </c>
      <c r="AE5" s="37"/>
      <c r="AF5" s="37"/>
      <c r="AG5" s="36"/>
      <c r="AH5" s="1" t="s">
        <v>54</v>
      </c>
    </row>
    <row r="6" spans="1:34" x14ac:dyDescent="0.25">
      <c r="A6" s="57" t="s">
        <v>82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AA6" s="25">
        <f t="shared" ref="AA6:AC6" si="0">SUM(AA5:AA5)</f>
        <v>1950000</v>
      </c>
      <c r="AB6" s="25">
        <f t="shared" si="0"/>
        <v>580000</v>
      </c>
      <c r="AC6" s="25">
        <f t="shared" si="0"/>
        <v>1740000</v>
      </c>
      <c r="AD6" s="25">
        <f>SUM(AD5:AD5)</f>
        <v>210000</v>
      </c>
      <c r="AE6" s="25"/>
      <c r="AF6" s="25"/>
      <c r="AG6" s="26"/>
    </row>
    <row r="8" spans="1:34" x14ac:dyDescent="0.25">
      <c r="P8" s="58" t="s">
        <v>83</v>
      </c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4" x14ac:dyDescent="0.25">
      <c r="P9" s="58" t="s">
        <v>84</v>
      </c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</row>
    <row r="10" spans="1:34" ht="14.45" x14ac:dyDescent="0.3">
      <c r="P10" s="28"/>
      <c r="Q10" s="28"/>
      <c r="R10" s="28"/>
      <c r="S10" s="28"/>
      <c r="T10" s="29"/>
      <c r="U10" s="30"/>
      <c r="V10" s="31"/>
      <c r="W10" s="31"/>
      <c r="X10" s="31"/>
      <c r="Y10" s="31"/>
      <c r="Z10" s="31"/>
      <c r="AA10" s="31"/>
      <c r="AB10" s="31"/>
      <c r="AC10" s="31"/>
      <c r="AG10" s="31"/>
    </row>
    <row r="11" spans="1:34" ht="14.45" x14ac:dyDescent="0.3">
      <c r="P11" s="28"/>
      <c r="Q11" s="28"/>
      <c r="R11" s="28"/>
      <c r="S11" s="28"/>
      <c r="T11" s="29"/>
      <c r="U11" s="30"/>
      <c r="V11" s="31"/>
      <c r="W11" s="31"/>
      <c r="X11" s="31"/>
      <c r="Y11" s="31"/>
      <c r="Z11" s="31"/>
      <c r="AA11" s="31"/>
      <c r="AB11" s="31"/>
      <c r="AC11" s="31"/>
      <c r="AG11" s="31"/>
    </row>
    <row r="12" spans="1:34" ht="14.45" x14ac:dyDescent="0.3">
      <c r="P12" s="28"/>
      <c r="Q12" s="28"/>
      <c r="R12" s="28"/>
      <c r="S12" s="28"/>
      <c r="T12" s="29"/>
      <c r="U12" s="30"/>
      <c r="V12" s="31"/>
      <c r="W12" s="31"/>
      <c r="X12" s="31"/>
      <c r="Y12" s="31"/>
      <c r="Z12" s="31"/>
      <c r="AA12" s="31"/>
      <c r="AB12" s="31"/>
      <c r="AC12" s="31"/>
      <c r="AG12" s="31"/>
    </row>
    <row r="13" spans="1:34" x14ac:dyDescent="0.25">
      <c r="P13" s="58" t="s">
        <v>85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</sheetData>
  <mergeCells count="5">
    <mergeCell ref="A2:AG2"/>
    <mergeCell ref="A6:P6"/>
    <mergeCell ref="P8:AG8"/>
    <mergeCell ref="P9:AG9"/>
    <mergeCell ref="P13:AG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20"/>
  <sheetViews>
    <sheetView topLeftCell="A2"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12"/>
      <c r="C5" s="32" t="s">
        <v>35</v>
      </c>
      <c r="D5" s="33">
        <v>44847.329861111109</v>
      </c>
      <c r="E5" s="32" t="s">
        <v>261</v>
      </c>
      <c r="F5" s="32" t="s">
        <v>262</v>
      </c>
      <c r="G5" s="33" t="s">
        <v>263</v>
      </c>
      <c r="H5" s="32" t="s">
        <v>58</v>
      </c>
      <c r="I5" s="32"/>
      <c r="J5" s="32" t="s">
        <v>89</v>
      </c>
      <c r="K5" s="32" t="s">
        <v>264</v>
      </c>
      <c r="L5" s="32" t="s">
        <v>43</v>
      </c>
      <c r="M5" s="32" t="s">
        <v>91</v>
      </c>
      <c r="N5" s="32" t="s">
        <v>101</v>
      </c>
      <c r="O5" s="32" t="s">
        <v>265</v>
      </c>
      <c r="P5" s="32" t="s">
        <v>266</v>
      </c>
      <c r="Q5" s="32" t="s">
        <v>48</v>
      </c>
      <c r="R5" s="32" t="s">
        <v>143</v>
      </c>
      <c r="S5" s="32" t="s">
        <v>50</v>
      </c>
      <c r="T5" s="34" t="s">
        <v>144</v>
      </c>
      <c r="U5" s="38">
        <v>2</v>
      </c>
      <c r="V5" s="36" t="s">
        <v>52</v>
      </c>
      <c r="W5" s="36">
        <v>1300000</v>
      </c>
      <c r="X5" s="36">
        <v>1300000</v>
      </c>
      <c r="Y5" s="36">
        <v>0</v>
      </c>
      <c r="Z5" s="36">
        <f t="shared" ref="Z5:Z12" si="0">AA5/U5</f>
        <v>1625000</v>
      </c>
      <c r="AA5" s="36">
        <v>3250000</v>
      </c>
      <c r="AB5" s="36">
        <v>580000</v>
      </c>
      <c r="AC5" s="36">
        <v>2900000</v>
      </c>
      <c r="AD5" s="37">
        <v>350000</v>
      </c>
      <c r="AE5" s="37"/>
      <c r="AF5" s="37"/>
      <c r="AG5" s="36"/>
      <c r="AH5" s="1" t="s">
        <v>54</v>
      </c>
    </row>
    <row r="6" spans="1:34" ht="17.25" customHeight="1" x14ac:dyDescent="0.25">
      <c r="A6" s="12">
        <v>2</v>
      </c>
      <c r="B6" s="12"/>
      <c r="C6" s="32" t="s">
        <v>35</v>
      </c>
      <c r="D6" s="33">
        <v>44848.350694444445</v>
      </c>
      <c r="E6" s="32" t="s">
        <v>267</v>
      </c>
      <c r="F6" s="32" t="s">
        <v>268</v>
      </c>
      <c r="G6" s="33" t="s">
        <v>269</v>
      </c>
      <c r="H6" s="32" t="s">
        <v>58</v>
      </c>
      <c r="I6" s="32"/>
      <c r="J6" s="32" t="s">
        <v>89</v>
      </c>
      <c r="K6" s="32" t="s">
        <v>270</v>
      </c>
      <c r="L6" s="32" t="s">
        <v>43</v>
      </c>
      <c r="M6" s="32" t="s">
        <v>91</v>
      </c>
      <c r="N6" s="32" t="s">
        <v>101</v>
      </c>
      <c r="O6" s="32" t="s">
        <v>265</v>
      </c>
      <c r="P6" s="32" t="s">
        <v>266</v>
      </c>
      <c r="Q6" s="32" t="s">
        <v>48</v>
      </c>
      <c r="R6" s="32" t="s">
        <v>49</v>
      </c>
      <c r="S6" s="32" t="s">
        <v>50</v>
      </c>
      <c r="T6" s="34" t="s">
        <v>51</v>
      </c>
      <c r="U6" s="38">
        <v>3</v>
      </c>
      <c r="V6" s="36" t="s">
        <v>52</v>
      </c>
      <c r="W6" s="36">
        <v>1950000</v>
      </c>
      <c r="X6" s="36">
        <v>1950000</v>
      </c>
      <c r="Y6" s="36">
        <v>0</v>
      </c>
      <c r="Z6" s="36">
        <f t="shared" si="0"/>
        <v>3033333.3333333335</v>
      </c>
      <c r="AA6" s="36">
        <v>9100000</v>
      </c>
      <c r="AB6" s="36">
        <v>580000</v>
      </c>
      <c r="AC6" s="36">
        <v>8120000</v>
      </c>
      <c r="AD6" s="37">
        <v>980000</v>
      </c>
      <c r="AE6" s="37"/>
      <c r="AF6" s="37"/>
      <c r="AG6" s="36"/>
      <c r="AH6" s="1" t="s">
        <v>54</v>
      </c>
    </row>
    <row r="7" spans="1:34" ht="17.25" customHeight="1" x14ac:dyDescent="0.25">
      <c r="A7" s="12">
        <v>3</v>
      </c>
      <c r="B7" s="12"/>
      <c r="C7" s="32" t="s">
        <v>35</v>
      </c>
      <c r="D7" s="33">
        <v>44846.332638888889</v>
      </c>
      <c r="E7" s="32" t="s">
        <v>271</v>
      </c>
      <c r="F7" s="32" t="s">
        <v>272</v>
      </c>
      <c r="G7" s="33" t="s">
        <v>273</v>
      </c>
      <c r="H7" s="32" t="s">
        <v>58</v>
      </c>
      <c r="I7" s="32"/>
      <c r="J7" s="32" t="s">
        <v>89</v>
      </c>
      <c r="K7" s="32" t="s">
        <v>274</v>
      </c>
      <c r="L7" s="32" t="s">
        <v>43</v>
      </c>
      <c r="M7" s="32" t="s">
        <v>91</v>
      </c>
      <c r="N7" s="32" t="s">
        <v>101</v>
      </c>
      <c r="O7" s="32" t="s">
        <v>265</v>
      </c>
      <c r="P7" s="32" t="s">
        <v>266</v>
      </c>
      <c r="Q7" s="32" t="s">
        <v>48</v>
      </c>
      <c r="R7" s="32" t="s">
        <v>275</v>
      </c>
      <c r="S7" s="32" t="s">
        <v>50</v>
      </c>
      <c r="T7" s="34" t="s">
        <v>276</v>
      </c>
      <c r="U7" s="38">
        <v>2</v>
      </c>
      <c r="V7" s="36" t="s">
        <v>277</v>
      </c>
      <c r="W7" s="36">
        <v>1300000</v>
      </c>
      <c r="X7" s="36">
        <v>1300000</v>
      </c>
      <c r="Y7" s="36">
        <v>0</v>
      </c>
      <c r="Z7" s="36">
        <f t="shared" si="0"/>
        <v>650000</v>
      </c>
      <c r="AA7" s="36">
        <v>1300000</v>
      </c>
      <c r="AB7" s="36">
        <v>580000</v>
      </c>
      <c r="AC7" s="36">
        <f>U7*AB7</f>
        <v>1160000</v>
      </c>
      <c r="AD7" s="37">
        <v>140000</v>
      </c>
      <c r="AE7" s="37"/>
      <c r="AF7" s="37"/>
      <c r="AG7" s="36"/>
      <c r="AH7" s="1" t="s">
        <v>54</v>
      </c>
    </row>
    <row r="8" spans="1:34" ht="17.25" customHeight="1" x14ac:dyDescent="0.25">
      <c r="A8" s="12">
        <v>4</v>
      </c>
      <c r="B8" s="12"/>
      <c r="C8" s="32" t="s">
        <v>35</v>
      </c>
      <c r="D8" s="33">
        <v>44874.328472222223</v>
      </c>
      <c r="E8" s="32" t="s">
        <v>278</v>
      </c>
      <c r="F8" s="32" t="s">
        <v>279</v>
      </c>
      <c r="G8" s="33" t="s">
        <v>280</v>
      </c>
      <c r="H8" s="32" t="s">
        <v>58</v>
      </c>
      <c r="I8" s="32"/>
      <c r="J8" s="32" t="s">
        <v>89</v>
      </c>
      <c r="K8" s="32" t="s">
        <v>281</v>
      </c>
      <c r="L8" s="32" t="s">
        <v>43</v>
      </c>
      <c r="M8" s="32" t="s">
        <v>91</v>
      </c>
      <c r="N8" s="32" t="s">
        <v>101</v>
      </c>
      <c r="O8" s="32" t="s">
        <v>265</v>
      </c>
      <c r="P8" s="32" t="s">
        <v>266</v>
      </c>
      <c r="Q8" s="32" t="s">
        <v>48</v>
      </c>
      <c r="R8" s="32" t="s">
        <v>282</v>
      </c>
      <c r="S8" s="32" t="s">
        <v>50</v>
      </c>
      <c r="T8" s="34" t="s">
        <v>283</v>
      </c>
      <c r="U8" s="35">
        <v>2</v>
      </c>
      <c r="V8" s="32" t="s">
        <v>284</v>
      </c>
      <c r="W8" s="36">
        <v>1300000</v>
      </c>
      <c r="X8" s="36">
        <v>1300000</v>
      </c>
      <c r="Y8" s="36">
        <v>0</v>
      </c>
      <c r="Z8" s="36">
        <f t="shared" si="0"/>
        <v>1300000</v>
      </c>
      <c r="AA8" s="36">
        <v>2600000</v>
      </c>
      <c r="AB8" s="36">
        <v>580000</v>
      </c>
      <c r="AC8" s="36">
        <v>2320000</v>
      </c>
      <c r="AD8" s="37">
        <v>280000</v>
      </c>
      <c r="AE8" s="37"/>
      <c r="AF8" s="37"/>
      <c r="AG8" s="36"/>
    </row>
    <row r="9" spans="1:34" ht="17.25" customHeight="1" x14ac:dyDescent="0.25">
      <c r="A9" s="12">
        <v>5</v>
      </c>
      <c r="B9" s="12"/>
      <c r="C9" s="32" t="s">
        <v>35</v>
      </c>
      <c r="D9" s="33">
        <v>44860.370138888888</v>
      </c>
      <c r="E9" s="32" t="s">
        <v>285</v>
      </c>
      <c r="F9" s="32" t="s">
        <v>286</v>
      </c>
      <c r="G9" s="33" t="s">
        <v>287</v>
      </c>
      <c r="H9" s="32" t="s">
        <v>58</v>
      </c>
      <c r="I9" s="32"/>
      <c r="J9" s="32" t="s">
        <v>89</v>
      </c>
      <c r="K9" s="32" t="s">
        <v>288</v>
      </c>
      <c r="L9" s="32" t="s">
        <v>43</v>
      </c>
      <c r="M9" s="32" t="s">
        <v>91</v>
      </c>
      <c r="N9" s="32" t="s">
        <v>101</v>
      </c>
      <c r="O9" s="32" t="s">
        <v>265</v>
      </c>
      <c r="P9" s="32" t="s">
        <v>266</v>
      </c>
      <c r="Q9" s="32" t="s">
        <v>48</v>
      </c>
      <c r="R9" s="32" t="s">
        <v>289</v>
      </c>
      <c r="S9" s="32" t="s">
        <v>50</v>
      </c>
      <c r="T9" s="34" t="s">
        <v>276</v>
      </c>
      <c r="U9" s="38">
        <v>2</v>
      </c>
      <c r="V9" s="36" t="s">
        <v>290</v>
      </c>
      <c r="W9" s="36">
        <v>1300000</v>
      </c>
      <c r="X9" s="36">
        <v>1300000</v>
      </c>
      <c r="Y9" s="36">
        <v>0</v>
      </c>
      <c r="Z9" s="36">
        <f t="shared" si="0"/>
        <v>1300000</v>
      </c>
      <c r="AA9" s="36">
        <v>2600000</v>
      </c>
      <c r="AB9" s="36">
        <v>580000</v>
      </c>
      <c r="AC9" s="36">
        <v>2320000</v>
      </c>
      <c r="AD9" s="37">
        <v>280000</v>
      </c>
      <c r="AE9" s="37"/>
      <c r="AF9" s="37"/>
      <c r="AG9" s="36"/>
      <c r="AH9" s="1" t="s">
        <v>54</v>
      </c>
    </row>
    <row r="10" spans="1:34" ht="17.25" customHeight="1" x14ac:dyDescent="0.25">
      <c r="A10" s="12">
        <v>6</v>
      </c>
      <c r="B10" s="12"/>
      <c r="C10" s="32" t="s">
        <v>35</v>
      </c>
      <c r="D10" s="33">
        <v>44858.32916666667</v>
      </c>
      <c r="E10" s="32" t="s">
        <v>291</v>
      </c>
      <c r="F10" s="32" t="s">
        <v>292</v>
      </c>
      <c r="G10" s="33" t="s">
        <v>293</v>
      </c>
      <c r="H10" s="32" t="s">
        <v>58</v>
      </c>
      <c r="I10" s="32"/>
      <c r="J10" s="32" t="s">
        <v>89</v>
      </c>
      <c r="K10" s="32" t="s">
        <v>294</v>
      </c>
      <c r="L10" s="32" t="s">
        <v>43</v>
      </c>
      <c r="M10" s="32" t="s">
        <v>91</v>
      </c>
      <c r="N10" s="32" t="s">
        <v>101</v>
      </c>
      <c r="O10" s="32" t="s">
        <v>265</v>
      </c>
      <c r="P10" s="32" t="s">
        <v>266</v>
      </c>
      <c r="Q10" s="32" t="s">
        <v>48</v>
      </c>
      <c r="R10" s="32" t="s">
        <v>282</v>
      </c>
      <c r="S10" s="32" t="s">
        <v>50</v>
      </c>
      <c r="T10" s="34" t="s">
        <v>283</v>
      </c>
      <c r="U10" s="38">
        <v>2</v>
      </c>
      <c r="V10" s="36" t="s">
        <v>284</v>
      </c>
      <c r="W10" s="36">
        <v>1300000</v>
      </c>
      <c r="X10" s="36">
        <v>1300000</v>
      </c>
      <c r="Y10" s="36">
        <v>0</v>
      </c>
      <c r="Z10" s="36">
        <f t="shared" si="0"/>
        <v>650000</v>
      </c>
      <c r="AA10" s="36">
        <v>1300000</v>
      </c>
      <c r="AB10" s="36">
        <v>580000</v>
      </c>
      <c r="AC10" s="36">
        <f>U10*AB10</f>
        <v>1160000</v>
      </c>
      <c r="AD10" s="37">
        <v>140000</v>
      </c>
      <c r="AE10" s="37"/>
      <c r="AF10" s="37"/>
      <c r="AG10" s="36"/>
      <c r="AH10" s="1" t="s">
        <v>54</v>
      </c>
    </row>
    <row r="11" spans="1:34" ht="17.25" customHeight="1" x14ac:dyDescent="0.25">
      <c r="A11" s="12">
        <v>7</v>
      </c>
      <c r="B11" s="12"/>
      <c r="C11" s="32" t="s">
        <v>35</v>
      </c>
      <c r="D11" s="33">
        <v>44840.334027777775</v>
      </c>
      <c r="E11" s="32" t="s">
        <v>295</v>
      </c>
      <c r="F11" s="32" t="s">
        <v>296</v>
      </c>
      <c r="G11" s="33" t="s">
        <v>297</v>
      </c>
      <c r="H11" s="32" t="s">
        <v>58</v>
      </c>
      <c r="I11" s="32"/>
      <c r="J11" s="32" t="s">
        <v>89</v>
      </c>
      <c r="K11" s="32" t="s">
        <v>298</v>
      </c>
      <c r="L11" s="32" t="s">
        <v>43</v>
      </c>
      <c r="M11" s="32" t="s">
        <v>91</v>
      </c>
      <c r="N11" s="32" t="s">
        <v>101</v>
      </c>
      <c r="O11" s="32" t="s">
        <v>265</v>
      </c>
      <c r="P11" s="32" t="s">
        <v>266</v>
      </c>
      <c r="Q11" s="32" t="s">
        <v>48</v>
      </c>
      <c r="R11" s="32" t="s">
        <v>299</v>
      </c>
      <c r="S11" s="32" t="s">
        <v>50</v>
      </c>
      <c r="T11" s="34" t="s">
        <v>300</v>
      </c>
      <c r="U11" s="38">
        <v>2</v>
      </c>
      <c r="V11" s="36" t="s">
        <v>113</v>
      </c>
      <c r="W11" s="36">
        <v>1300000</v>
      </c>
      <c r="X11" s="36">
        <v>1300000</v>
      </c>
      <c r="Y11" s="36">
        <v>0</v>
      </c>
      <c r="Z11" s="36">
        <f t="shared" si="0"/>
        <v>650000</v>
      </c>
      <c r="AA11" s="36">
        <v>1300000</v>
      </c>
      <c r="AB11" s="36">
        <v>580000</v>
      </c>
      <c r="AC11" s="36">
        <f>U11*AB11</f>
        <v>1160000</v>
      </c>
      <c r="AD11" s="37">
        <v>140000</v>
      </c>
      <c r="AE11" s="37"/>
      <c r="AF11" s="37"/>
      <c r="AG11" s="36"/>
      <c r="AH11" s="1" t="s">
        <v>54</v>
      </c>
    </row>
    <row r="12" spans="1:34" ht="17.25" customHeight="1" x14ac:dyDescent="0.25">
      <c r="A12" s="12">
        <v>8</v>
      </c>
      <c r="B12" s="12"/>
      <c r="C12" s="32" t="s">
        <v>35</v>
      </c>
      <c r="D12" s="33">
        <v>44841.425000000003</v>
      </c>
      <c r="E12" s="32" t="s">
        <v>301</v>
      </c>
      <c r="F12" s="32" t="s">
        <v>302</v>
      </c>
      <c r="G12" s="33" t="s">
        <v>303</v>
      </c>
      <c r="H12" s="32" t="s">
        <v>58</v>
      </c>
      <c r="I12" s="32"/>
      <c r="J12" s="32" t="s">
        <v>89</v>
      </c>
      <c r="K12" s="32" t="s">
        <v>304</v>
      </c>
      <c r="L12" s="32" t="s">
        <v>43</v>
      </c>
      <c r="M12" s="32" t="s">
        <v>91</v>
      </c>
      <c r="N12" s="32" t="s">
        <v>101</v>
      </c>
      <c r="O12" s="32" t="s">
        <v>265</v>
      </c>
      <c r="P12" s="32" t="s">
        <v>266</v>
      </c>
      <c r="Q12" s="32" t="s">
        <v>48</v>
      </c>
      <c r="R12" s="32" t="s">
        <v>69</v>
      </c>
      <c r="S12" s="32" t="s">
        <v>50</v>
      </c>
      <c r="T12" s="34" t="s">
        <v>70</v>
      </c>
      <c r="U12" s="38">
        <v>3</v>
      </c>
      <c r="V12" s="36" t="s">
        <v>71</v>
      </c>
      <c r="W12" s="36">
        <v>1950000</v>
      </c>
      <c r="X12" s="36">
        <v>1950000</v>
      </c>
      <c r="Y12" s="36">
        <v>0</v>
      </c>
      <c r="Z12" s="36">
        <f t="shared" si="0"/>
        <v>1633333.3333333333</v>
      </c>
      <c r="AA12" s="36">
        <f>3250000+1650000</f>
        <v>4900000</v>
      </c>
      <c r="AB12" s="36">
        <v>580000</v>
      </c>
      <c r="AC12" s="36">
        <f>2900000+1650000</f>
        <v>4550000</v>
      </c>
      <c r="AD12" s="37">
        <v>350000</v>
      </c>
      <c r="AE12" s="37"/>
      <c r="AF12" s="37"/>
      <c r="AG12" s="36"/>
      <c r="AH12" s="1" t="s">
        <v>54</v>
      </c>
    </row>
    <row r="13" spans="1:34" x14ac:dyDescent="0.25">
      <c r="A13" s="57" t="s">
        <v>82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AA13" s="25">
        <f t="shared" ref="AA13:AC13" si="1">SUM(AA5:AA12)</f>
        <v>26350000</v>
      </c>
      <c r="AB13" s="25">
        <f t="shared" si="1"/>
        <v>4640000</v>
      </c>
      <c r="AC13" s="25">
        <f t="shared" si="1"/>
        <v>23690000</v>
      </c>
      <c r="AD13" s="25">
        <f>SUM(AD5:AD12)</f>
        <v>2660000</v>
      </c>
      <c r="AE13" s="25"/>
      <c r="AF13" s="25"/>
      <c r="AG13" s="26"/>
    </row>
    <row r="15" spans="1:34" x14ac:dyDescent="0.25">
      <c r="P15" s="58" t="s">
        <v>83</v>
      </c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</row>
    <row r="16" spans="1:34" x14ac:dyDescent="0.25">
      <c r="P16" s="58" t="s">
        <v>84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6:33" ht="14.45" x14ac:dyDescent="0.3">
      <c r="P17" s="28"/>
      <c r="Q17" s="28"/>
      <c r="R17" s="28"/>
      <c r="S17" s="28"/>
      <c r="T17" s="29"/>
      <c r="U17" s="30"/>
      <c r="V17" s="31"/>
      <c r="W17" s="31"/>
      <c r="X17" s="31"/>
      <c r="Y17" s="31"/>
      <c r="Z17" s="31"/>
      <c r="AA17" s="31"/>
      <c r="AB17" s="31"/>
      <c r="AC17" s="31"/>
      <c r="AG17" s="31"/>
    </row>
    <row r="18" spans="16:33" ht="14.45" x14ac:dyDescent="0.3">
      <c r="P18" s="28"/>
      <c r="Q18" s="28"/>
      <c r="R18" s="28"/>
      <c r="S18" s="28"/>
      <c r="T18" s="29"/>
      <c r="U18" s="30"/>
      <c r="V18" s="31"/>
      <c r="W18" s="31"/>
      <c r="X18" s="31"/>
      <c r="Y18" s="31"/>
      <c r="Z18" s="31"/>
      <c r="AA18" s="31"/>
      <c r="AB18" s="31"/>
      <c r="AC18" s="31"/>
      <c r="AG18" s="31"/>
    </row>
    <row r="19" spans="16:33" ht="14.45" x14ac:dyDescent="0.3">
      <c r="P19" s="28"/>
      <c r="Q19" s="28"/>
      <c r="R19" s="28"/>
      <c r="S19" s="28"/>
      <c r="T19" s="29"/>
      <c r="U19" s="30"/>
      <c r="V19" s="31"/>
      <c r="W19" s="31"/>
      <c r="X19" s="31"/>
      <c r="Y19" s="31"/>
      <c r="Z19" s="31"/>
      <c r="AA19" s="31"/>
      <c r="AB19" s="31"/>
      <c r="AC19" s="31"/>
      <c r="AG19" s="31"/>
    </row>
    <row r="20" spans="16:33" x14ac:dyDescent="0.25">
      <c r="P20" s="58" t="s">
        <v>85</v>
      </c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</row>
  </sheetData>
  <mergeCells count="5">
    <mergeCell ref="A2:AG2"/>
    <mergeCell ref="A13:P13"/>
    <mergeCell ref="P15:AG15"/>
    <mergeCell ref="P16:AG16"/>
    <mergeCell ref="P20:AG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13"/>
  <sheetViews>
    <sheetView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12"/>
      <c r="C5" s="32" t="s">
        <v>35</v>
      </c>
      <c r="D5" s="33">
        <v>44845.382638888892</v>
      </c>
      <c r="E5" s="32" t="s">
        <v>305</v>
      </c>
      <c r="F5" s="32" t="s">
        <v>306</v>
      </c>
      <c r="G5" s="33" t="s">
        <v>307</v>
      </c>
      <c r="H5" s="32" t="s">
        <v>58</v>
      </c>
      <c r="I5" s="32" t="s">
        <v>40</v>
      </c>
      <c r="J5" s="32" t="s">
        <v>308</v>
      </c>
      <c r="K5" s="32" t="s">
        <v>309</v>
      </c>
      <c r="L5" s="32" t="s">
        <v>43</v>
      </c>
      <c r="M5" s="32" t="s">
        <v>91</v>
      </c>
      <c r="N5" s="32" t="s">
        <v>126</v>
      </c>
      <c r="O5" s="32" t="s">
        <v>310</v>
      </c>
      <c r="P5" s="32" t="s">
        <v>311</v>
      </c>
      <c r="Q5" s="32" t="s">
        <v>48</v>
      </c>
      <c r="R5" s="32" t="s">
        <v>312</v>
      </c>
      <c r="S5" s="32" t="s">
        <v>50</v>
      </c>
      <c r="T5" s="34" t="s">
        <v>313</v>
      </c>
      <c r="U5" s="38">
        <v>2</v>
      </c>
      <c r="V5" s="36" t="s">
        <v>52</v>
      </c>
      <c r="W5" s="36">
        <v>1300000</v>
      </c>
      <c r="X5" s="36">
        <v>1300000</v>
      </c>
      <c r="Y5" s="36">
        <v>0</v>
      </c>
      <c r="Z5" s="36">
        <f>AA5/U5</f>
        <v>2025000</v>
      </c>
      <c r="AA5" s="36">
        <f>1300000+2750000</f>
        <v>4050000</v>
      </c>
      <c r="AB5" s="36">
        <v>580000</v>
      </c>
      <c r="AC5" s="36">
        <f>U5*AB5+2750000</f>
        <v>3910000</v>
      </c>
      <c r="AD5" s="37">
        <v>140000</v>
      </c>
      <c r="AE5" s="37"/>
      <c r="AF5" s="37"/>
      <c r="AG5" s="36"/>
      <c r="AH5" s="1" t="s">
        <v>54</v>
      </c>
    </row>
    <row r="6" spans="1:34" x14ac:dyDescent="0.25">
      <c r="A6" s="57" t="s">
        <v>82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AA6" s="25">
        <f t="shared" ref="AA6:AC6" si="0">SUM(AA5:AA5)</f>
        <v>4050000</v>
      </c>
      <c r="AB6" s="25">
        <f t="shared" si="0"/>
        <v>580000</v>
      </c>
      <c r="AC6" s="25">
        <f t="shared" si="0"/>
        <v>3910000</v>
      </c>
      <c r="AD6" s="25">
        <f>SUM(AD5:AD5)</f>
        <v>140000</v>
      </c>
      <c r="AE6" s="25"/>
      <c r="AF6" s="25"/>
      <c r="AG6" s="26"/>
    </row>
    <row r="8" spans="1:34" x14ac:dyDescent="0.25">
      <c r="P8" s="58" t="s">
        <v>83</v>
      </c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4" x14ac:dyDescent="0.25">
      <c r="P9" s="58" t="s">
        <v>84</v>
      </c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</row>
    <row r="10" spans="1:34" ht="14.45" x14ac:dyDescent="0.3">
      <c r="P10" s="28"/>
      <c r="Q10" s="28"/>
      <c r="R10" s="28"/>
      <c r="S10" s="28"/>
      <c r="T10" s="29"/>
      <c r="U10" s="30"/>
      <c r="V10" s="31"/>
      <c r="W10" s="31"/>
      <c r="X10" s="31"/>
      <c r="Y10" s="31"/>
      <c r="Z10" s="31"/>
      <c r="AA10" s="31"/>
      <c r="AB10" s="31"/>
      <c r="AC10" s="31"/>
      <c r="AG10" s="31"/>
    </row>
    <row r="11" spans="1:34" ht="14.45" x14ac:dyDescent="0.3">
      <c r="P11" s="28"/>
      <c r="Q11" s="28"/>
      <c r="R11" s="28"/>
      <c r="S11" s="28"/>
      <c r="T11" s="29"/>
      <c r="U11" s="30"/>
      <c r="V11" s="31"/>
      <c r="W11" s="31"/>
      <c r="X11" s="31"/>
      <c r="Y11" s="31"/>
      <c r="Z11" s="31"/>
      <c r="AA11" s="31"/>
      <c r="AB11" s="31"/>
      <c r="AC11" s="31"/>
      <c r="AG11" s="31"/>
    </row>
    <row r="12" spans="1:34" ht="14.45" x14ac:dyDescent="0.3">
      <c r="P12" s="28"/>
      <c r="Q12" s="28"/>
      <c r="R12" s="28"/>
      <c r="S12" s="28"/>
      <c r="T12" s="29"/>
      <c r="U12" s="30"/>
      <c r="V12" s="31"/>
      <c r="W12" s="31"/>
      <c r="X12" s="31"/>
      <c r="Y12" s="31"/>
      <c r="Z12" s="31"/>
      <c r="AA12" s="31"/>
      <c r="AB12" s="31"/>
      <c r="AC12" s="31"/>
      <c r="AG12" s="31"/>
    </row>
    <row r="13" spans="1:34" x14ac:dyDescent="0.25">
      <c r="P13" s="58" t="s">
        <v>85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</sheetData>
  <mergeCells count="5">
    <mergeCell ref="A2:AG2"/>
    <mergeCell ref="A6:P6"/>
    <mergeCell ref="P8:AG8"/>
    <mergeCell ref="P9:AG9"/>
    <mergeCell ref="P13:AG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18"/>
  <sheetViews>
    <sheetView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12"/>
      <c r="C5" s="32" t="s">
        <v>35</v>
      </c>
      <c r="D5" s="33">
        <v>44845.334027777775</v>
      </c>
      <c r="E5" s="32" t="s">
        <v>314</v>
      </c>
      <c r="F5" s="32" t="s">
        <v>315</v>
      </c>
      <c r="G5" s="33" t="s">
        <v>316</v>
      </c>
      <c r="H5" s="32" t="s">
        <v>58</v>
      </c>
      <c r="I5" s="32"/>
      <c r="J5" s="32" t="s">
        <v>89</v>
      </c>
      <c r="K5" s="32" t="s">
        <v>317</v>
      </c>
      <c r="L5" s="32" t="s">
        <v>43</v>
      </c>
      <c r="M5" s="32" t="s">
        <v>91</v>
      </c>
      <c r="N5" s="32" t="s">
        <v>126</v>
      </c>
      <c r="O5" s="32" t="s">
        <v>318</v>
      </c>
      <c r="P5" s="32" t="s">
        <v>319</v>
      </c>
      <c r="Q5" s="32" t="s">
        <v>48</v>
      </c>
      <c r="R5" s="32" t="s">
        <v>320</v>
      </c>
      <c r="S5" s="32" t="s">
        <v>50</v>
      </c>
      <c r="T5" s="34" t="s">
        <v>321</v>
      </c>
      <c r="U5" s="38">
        <v>2</v>
      </c>
      <c r="V5" s="36" t="s">
        <v>157</v>
      </c>
      <c r="W5" s="36">
        <v>1300000</v>
      </c>
      <c r="X5" s="36">
        <v>1300000</v>
      </c>
      <c r="Y5" s="36">
        <v>0</v>
      </c>
      <c r="Z5" s="36">
        <f t="shared" ref="Z5:Z10" si="0">AA5/U5</f>
        <v>650000</v>
      </c>
      <c r="AA5" s="36">
        <v>1300000</v>
      </c>
      <c r="AB5" s="36">
        <v>580000</v>
      </c>
      <c r="AC5" s="36">
        <f>U5*AB5</f>
        <v>1160000</v>
      </c>
      <c r="AD5" s="37">
        <v>140000</v>
      </c>
      <c r="AE5" s="37"/>
      <c r="AF5" s="37"/>
      <c r="AG5" s="36"/>
      <c r="AH5" s="1" t="s">
        <v>54</v>
      </c>
    </row>
    <row r="6" spans="1:34" ht="17.25" customHeight="1" x14ac:dyDescent="0.25">
      <c r="A6" s="12">
        <v>2</v>
      </c>
      <c r="B6" s="12"/>
      <c r="C6" s="32" t="s">
        <v>35</v>
      </c>
      <c r="D6" s="33">
        <v>44873.330555555556</v>
      </c>
      <c r="E6" s="32" t="s">
        <v>322</v>
      </c>
      <c r="F6" s="32" t="s">
        <v>323</v>
      </c>
      <c r="G6" s="33" t="s">
        <v>324</v>
      </c>
      <c r="H6" s="32" t="s">
        <v>58</v>
      </c>
      <c r="I6" s="32"/>
      <c r="J6" s="32" t="s">
        <v>89</v>
      </c>
      <c r="K6" s="32" t="s">
        <v>325</v>
      </c>
      <c r="L6" s="32" t="s">
        <v>43</v>
      </c>
      <c r="M6" s="32" t="s">
        <v>91</v>
      </c>
      <c r="N6" s="32" t="s">
        <v>126</v>
      </c>
      <c r="O6" s="32" t="s">
        <v>318</v>
      </c>
      <c r="P6" s="32" t="s">
        <v>319</v>
      </c>
      <c r="Q6" s="32" t="s">
        <v>48</v>
      </c>
      <c r="R6" s="32" t="s">
        <v>326</v>
      </c>
      <c r="S6" s="32" t="s">
        <v>50</v>
      </c>
      <c r="T6" s="34" t="s">
        <v>254</v>
      </c>
      <c r="U6" s="35">
        <v>2</v>
      </c>
      <c r="V6" s="32" t="s">
        <v>157</v>
      </c>
      <c r="W6" s="36">
        <v>1300000</v>
      </c>
      <c r="X6" s="36">
        <v>1300000</v>
      </c>
      <c r="Y6" s="36">
        <v>0</v>
      </c>
      <c r="Z6" s="36">
        <f t="shared" si="0"/>
        <v>650000</v>
      </c>
      <c r="AA6" s="36">
        <v>1300000</v>
      </c>
      <c r="AB6" s="36">
        <v>580000</v>
      </c>
      <c r="AC6" s="36">
        <f>U6*AB6</f>
        <v>1160000</v>
      </c>
      <c r="AD6" s="37">
        <v>140000</v>
      </c>
      <c r="AE6" s="37"/>
      <c r="AF6" s="37"/>
      <c r="AG6" s="36"/>
    </row>
    <row r="7" spans="1:34" ht="17.25" customHeight="1" x14ac:dyDescent="0.25">
      <c r="A7" s="12">
        <v>3</v>
      </c>
      <c r="B7" s="12"/>
      <c r="C7" s="32" t="s">
        <v>35</v>
      </c>
      <c r="D7" s="33">
        <v>44908.45</v>
      </c>
      <c r="E7" s="32" t="s">
        <v>327</v>
      </c>
      <c r="F7" s="32" t="s">
        <v>328</v>
      </c>
      <c r="G7" s="33" t="s">
        <v>329</v>
      </c>
      <c r="H7" s="32" t="s">
        <v>58</v>
      </c>
      <c r="I7" s="32"/>
      <c r="J7" s="32" t="s">
        <v>89</v>
      </c>
      <c r="K7" s="32" t="s">
        <v>330</v>
      </c>
      <c r="L7" s="32" t="s">
        <v>43</v>
      </c>
      <c r="M7" s="32" t="s">
        <v>91</v>
      </c>
      <c r="N7" s="32" t="s">
        <v>126</v>
      </c>
      <c r="O7" s="32" t="s">
        <v>318</v>
      </c>
      <c r="P7" s="32" t="s">
        <v>319</v>
      </c>
      <c r="Q7" s="32" t="s">
        <v>48</v>
      </c>
      <c r="R7" s="32" t="s">
        <v>331</v>
      </c>
      <c r="S7" s="32" t="s">
        <v>50</v>
      </c>
      <c r="T7" s="34" t="s">
        <v>332</v>
      </c>
      <c r="U7" s="39">
        <v>2</v>
      </c>
      <c r="V7" s="32" t="s">
        <v>113</v>
      </c>
      <c r="W7" s="36">
        <v>1300000</v>
      </c>
      <c r="X7" s="36">
        <v>1300000</v>
      </c>
      <c r="Y7" s="36">
        <v>0</v>
      </c>
      <c r="Z7" s="36">
        <f t="shared" si="0"/>
        <v>1950000</v>
      </c>
      <c r="AA7" s="36">
        <v>3900000</v>
      </c>
      <c r="AB7" s="36">
        <v>580000</v>
      </c>
      <c r="AC7" s="36">
        <v>3480000</v>
      </c>
      <c r="AD7" s="37">
        <v>420000</v>
      </c>
      <c r="AE7" s="37"/>
      <c r="AF7" s="37"/>
      <c r="AG7" s="36"/>
    </row>
    <row r="8" spans="1:34" ht="17.25" customHeight="1" x14ac:dyDescent="0.25">
      <c r="A8" s="12">
        <v>4</v>
      </c>
      <c r="B8" s="12"/>
      <c r="C8" s="32" t="s">
        <v>35</v>
      </c>
      <c r="D8" s="33">
        <v>44903.323611111111</v>
      </c>
      <c r="E8" s="32" t="s">
        <v>333</v>
      </c>
      <c r="F8" s="32" t="s">
        <v>334</v>
      </c>
      <c r="G8" s="33" t="s">
        <v>335</v>
      </c>
      <c r="H8" s="32" t="s">
        <v>58</v>
      </c>
      <c r="I8" s="32"/>
      <c r="J8" s="32" t="s">
        <v>89</v>
      </c>
      <c r="K8" s="32" t="s">
        <v>336</v>
      </c>
      <c r="L8" s="32" t="s">
        <v>43</v>
      </c>
      <c r="M8" s="32" t="s">
        <v>91</v>
      </c>
      <c r="N8" s="32" t="s">
        <v>126</v>
      </c>
      <c r="O8" s="32" t="s">
        <v>318</v>
      </c>
      <c r="P8" s="32" t="s">
        <v>319</v>
      </c>
      <c r="Q8" s="32" t="s">
        <v>48</v>
      </c>
      <c r="R8" s="32" t="s">
        <v>337</v>
      </c>
      <c r="S8" s="32" t="s">
        <v>50</v>
      </c>
      <c r="T8" s="34" t="s">
        <v>338</v>
      </c>
      <c r="U8" s="39">
        <v>2</v>
      </c>
      <c r="V8" s="32" t="s">
        <v>157</v>
      </c>
      <c r="W8" s="36">
        <v>1300000</v>
      </c>
      <c r="X8" s="36">
        <v>1300000</v>
      </c>
      <c r="Y8" s="36">
        <v>0</v>
      </c>
      <c r="Z8" s="36">
        <f t="shared" si="0"/>
        <v>650000</v>
      </c>
      <c r="AA8" s="36">
        <v>1300000</v>
      </c>
      <c r="AB8" s="36">
        <v>580000</v>
      </c>
      <c r="AC8" s="36">
        <f>U8*AB8</f>
        <v>1160000</v>
      </c>
      <c r="AD8" s="37">
        <v>140000</v>
      </c>
      <c r="AE8" s="37"/>
      <c r="AF8" s="37"/>
      <c r="AG8" s="36"/>
    </row>
    <row r="9" spans="1:34" ht="17.25" customHeight="1" x14ac:dyDescent="0.25">
      <c r="A9" s="12">
        <v>5</v>
      </c>
      <c r="B9" s="12"/>
      <c r="C9" s="32" t="s">
        <v>35</v>
      </c>
      <c r="D9" s="33">
        <v>44860.419444444444</v>
      </c>
      <c r="E9" s="32" t="s">
        <v>339</v>
      </c>
      <c r="F9" s="32" t="s">
        <v>340</v>
      </c>
      <c r="G9" s="33" t="s">
        <v>341</v>
      </c>
      <c r="H9" s="32" t="s">
        <v>58</v>
      </c>
      <c r="I9" s="32"/>
      <c r="J9" s="32" t="s">
        <v>308</v>
      </c>
      <c r="K9" s="32" t="s">
        <v>342</v>
      </c>
      <c r="L9" s="32" t="s">
        <v>43</v>
      </c>
      <c r="M9" s="32" t="s">
        <v>91</v>
      </c>
      <c r="N9" s="32" t="s">
        <v>126</v>
      </c>
      <c r="O9" s="32" t="s">
        <v>318</v>
      </c>
      <c r="P9" s="32" t="s">
        <v>319</v>
      </c>
      <c r="Q9" s="32" t="s">
        <v>48</v>
      </c>
      <c r="R9" s="32" t="s">
        <v>312</v>
      </c>
      <c r="S9" s="32" t="s">
        <v>50</v>
      </c>
      <c r="T9" s="34" t="s">
        <v>313</v>
      </c>
      <c r="U9" s="38">
        <v>2</v>
      </c>
      <c r="V9" s="36" t="s">
        <v>52</v>
      </c>
      <c r="W9" s="36">
        <v>1300000</v>
      </c>
      <c r="X9" s="36">
        <v>1300000</v>
      </c>
      <c r="Y9" s="36">
        <v>0</v>
      </c>
      <c r="Z9" s="36">
        <f t="shared" si="0"/>
        <v>650000</v>
      </c>
      <c r="AA9" s="36">
        <v>1300000</v>
      </c>
      <c r="AB9" s="36">
        <v>580000</v>
      </c>
      <c r="AC9" s="36">
        <f>U9*AB9</f>
        <v>1160000</v>
      </c>
      <c r="AD9" s="37">
        <v>140000</v>
      </c>
      <c r="AE9" s="37"/>
      <c r="AF9" s="37"/>
      <c r="AG9" s="36"/>
      <c r="AH9" s="1" t="s">
        <v>54</v>
      </c>
    </row>
    <row r="10" spans="1:34" ht="17.25" customHeight="1" x14ac:dyDescent="0.25">
      <c r="A10" s="12">
        <v>6</v>
      </c>
      <c r="B10" s="12"/>
      <c r="C10" s="32" t="s">
        <v>35</v>
      </c>
      <c r="D10" s="33">
        <v>44861.331944444442</v>
      </c>
      <c r="E10" s="32" t="s">
        <v>343</v>
      </c>
      <c r="F10" s="32" t="s">
        <v>344</v>
      </c>
      <c r="G10" s="33" t="s">
        <v>345</v>
      </c>
      <c r="H10" s="32" t="s">
        <v>58</v>
      </c>
      <c r="I10" s="32"/>
      <c r="J10" s="32" t="s">
        <v>89</v>
      </c>
      <c r="K10" s="32" t="s">
        <v>346</v>
      </c>
      <c r="L10" s="32" t="s">
        <v>43</v>
      </c>
      <c r="M10" s="32" t="s">
        <v>91</v>
      </c>
      <c r="N10" s="32" t="s">
        <v>126</v>
      </c>
      <c r="O10" s="32" t="s">
        <v>318</v>
      </c>
      <c r="P10" s="32" t="s">
        <v>319</v>
      </c>
      <c r="Q10" s="32" t="s">
        <v>48</v>
      </c>
      <c r="R10" s="32" t="s">
        <v>347</v>
      </c>
      <c r="S10" s="32" t="s">
        <v>50</v>
      </c>
      <c r="T10" s="34" t="s">
        <v>348</v>
      </c>
      <c r="U10" s="38">
        <v>3</v>
      </c>
      <c r="V10" s="36" t="s">
        <v>62</v>
      </c>
      <c r="W10" s="36">
        <v>1950000</v>
      </c>
      <c r="X10" s="36">
        <v>1950000</v>
      </c>
      <c r="Y10" s="36">
        <v>0</v>
      </c>
      <c r="Z10" s="36">
        <f t="shared" si="0"/>
        <v>1083333.3333333333</v>
      </c>
      <c r="AA10" s="36">
        <v>3250000</v>
      </c>
      <c r="AB10" s="36">
        <v>580000</v>
      </c>
      <c r="AC10" s="36">
        <v>2900000</v>
      </c>
      <c r="AD10" s="37">
        <v>350000</v>
      </c>
      <c r="AE10" s="37"/>
      <c r="AF10" s="37"/>
      <c r="AG10" s="36"/>
      <c r="AH10" s="1" t="s">
        <v>54</v>
      </c>
    </row>
    <row r="11" spans="1:34" x14ac:dyDescent="0.25">
      <c r="A11" s="57" t="s">
        <v>82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AA11" s="25">
        <f t="shared" ref="AA11:AC11" si="1">SUM(AA5:AA10)</f>
        <v>12350000</v>
      </c>
      <c r="AB11" s="25">
        <f t="shared" si="1"/>
        <v>3480000</v>
      </c>
      <c r="AC11" s="25">
        <f t="shared" si="1"/>
        <v>11020000</v>
      </c>
      <c r="AD11" s="25">
        <f>SUM(AD5:AD10)</f>
        <v>1330000</v>
      </c>
      <c r="AE11" s="25"/>
      <c r="AF11" s="25"/>
      <c r="AG11" s="26"/>
    </row>
    <row r="13" spans="1:34" x14ac:dyDescent="0.25">
      <c r="P13" s="58" t="s">
        <v>83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  <row r="14" spans="1:34" x14ac:dyDescent="0.25">
      <c r="P14" s="58" t="s">
        <v>84</v>
      </c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</row>
    <row r="15" spans="1:34" ht="14.45" x14ac:dyDescent="0.3">
      <c r="P15" s="28"/>
      <c r="Q15" s="28"/>
      <c r="R15" s="28"/>
      <c r="S15" s="28"/>
      <c r="T15" s="29"/>
      <c r="U15" s="30"/>
      <c r="V15" s="31"/>
      <c r="W15" s="31"/>
      <c r="X15" s="31"/>
      <c r="Y15" s="31"/>
      <c r="Z15" s="31"/>
      <c r="AA15" s="31"/>
      <c r="AB15" s="31"/>
      <c r="AC15" s="31"/>
      <c r="AG15" s="31"/>
    </row>
    <row r="16" spans="1:34" ht="14.45" x14ac:dyDescent="0.3">
      <c r="P16" s="28"/>
      <c r="Q16" s="28"/>
      <c r="R16" s="28"/>
      <c r="S16" s="28"/>
      <c r="T16" s="29"/>
      <c r="U16" s="30"/>
      <c r="V16" s="31"/>
      <c r="W16" s="31"/>
      <c r="X16" s="31"/>
      <c r="Y16" s="31"/>
      <c r="Z16" s="31"/>
      <c r="AA16" s="31"/>
      <c r="AB16" s="31"/>
      <c r="AC16" s="31"/>
      <c r="AG16" s="31"/>
    </row>
    <row r="17" spans="16:33" ht="14.45" x14ac:dyDescent="0.3">
      <c r="P17" s="28"/>
      <c r="Q17" s="28"/>
      <c r="R17" s="28"/>
      <c r="S17" s="28"/>
      <c r="T17" s="29"/>
      <c r="U17" s="30"/>
      <c r="V17" s="31"/>
      <c r="W17" s="31"/>
      <c r="X17" s="31"/>
      <c r="Y17" s="31"/>
      <c r="Z17" s="31"/>
      <c r="AA17" s="31"/>
      <c r="AB17" s="31"/>
      <c r="AC17" s="31"/>
      <c r="AG17" s="31"/>
    </row>
    <row r="18" spans="16:33" x14ac:dyDescent="0.25">
      <c r="P18" s="58" t="s">
        <v>85</v>
      </c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</row>
  </sheetData>
  <mergeCells count="5">
    <mergeCell ref="A2:AG2"/>
    <mergeCell ref="A11:P11"/>
    <mergeCell ref="P13:AG13"/>
    <mergeCell ref="P14:AG14"/>
    <mergeCell ref="P18:AG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17"/>
  <sheetViews>
    <sheetView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12"/>
      <c r="C5" s="32" t="s">
        <v>35</v>
      </c>
      <c r="D5" s="33">
        <v>44851.362500000003</v>
      </c>
      <c r="E5" s="32" t="s">
        <v>349</v>
      </c>
      <c r="F5" s="32" t="s">
        <v>350</v>
      </c>
      <c r="G5" s="33" t="s">
        <v>351</v>
      </c>
      <c r="H5" s="32" t="s">
        <v>58</v>
      </c>
      <c r="I5" s="32"/>
      <c r="J5" s="32" t="s">
        <v>308</v>
      </c>
      <c r="K5" s="32" t="s">
        <v>352</v>
      </c>
      <c r="L5" s="32" t="s">
        <v>43</v>
      </c>
      <c r="M5" s="32" t="s">
        <v>91</v>
      </c>
      <c r="N5" s="32" t="s">
        <v>171</v>
      </c>
      <c r="O5" s="32" t="s">
        <v>353</v>
      </c>
      <c r="P5" s="32" t="s">
        <v>354</v>
      </c>
      <c r="Q5" s="32" t="s">
        <v>48</v>
      </c>
      <c r="R5" s="32" t="s">
        <v>312</v>
      </c>
      <c r="S5" s="32" t="s">
        <v>50</v>
      </c>
      <c r="T5" s="34" t="s">
        <v>313</v>
      </c>
      <c r="U5" s="38">
        <v>2</v>
      </c>
      <c r="V5" s="36" t="s">
        <v>52</v>
      </c>
      <c r="W5" s="36">
        <v>1300000</v>
      </c>
      <c r="X5" s="36">
        <v>1300000</v>
      </c>
      <c r="Y5" s="36">
        <v>0</v>
      </c>
      <c r="Z5" s="36">
        <f>AA5/U5</f>
        <v>650000</v>
      </c>
      <c r="AA5" s="36">
        <v>1300000</v>
      </c>
      <c r="AB5" s="36">
        <v>580000</v>
      </c>
      <c r="AC5" s="36">
        <f>U5*AB5</f>
        <v>1160000</v>
      </c>
      <c r="AD5" s="37">
        <v>140000</v>
      </c>
      <c r="AE5" s="37"/>
      <c r="AF5" s="37"/>
      <c r="AG5" s="36"/>
      <c r="AH5" s="1" t="s">
        <v>54</v>
      </c>
    </row>
    <row r="6" spans="1:34" ht="17.25" customHeight="1" x14ac:dyDescent="0.25">
      <c r="A6" s="12">
        <v>2</v>
      </c>
      <c r="B6" s="40">
        <v>44844</v>
      </c>
      <c r="C6" s="41" t="s">
        <v>132</v>
      </c>
      <c r="D6" s="42">
        <v>44846.386111111111</v>
      </c>
      <c r="E6" s="41" t="s">
        <v>355</v>
      </c>
      <c r="F6" s="41" t="s">
        <v>356</v>
      </c>
      <c r="G6" s="42" t="s">
        <v>357</v>
      </c>
      <c r="H6" s="41" t="s">
        <v>58</v>
      </c>
      <c r="I6" s="41"/>
      <c r="J6" s="41" t="s">
        <v>308</v>
      </c>
      <c r="K6" s="41" t="s">
        <v>358</v>
      </c>
      <c r="L6" s="41" t="s">
        <v>43</v>
      </c>
      <c r="M6" s="41" t="s">
        <v>91</v>
      </c>
      <c r="N6" s="41" t="s">
        <v>171</v>
      </c>
      <c r="O6" s="41" t="s">
        <v>353</v>
      </c>
      <c r="P6" s="41" t="s">
        <v>354</v>
      </c>
      <c r="Q6" s="41" t="s">
        <v>48</v>
      </c>
      <c r="R6" s="41" t="s">
        <v>312</v>
      </c>
      <c r="S6" s="41" t="s">
        <v>50</v>
      </c>
      <c r="T6" s="41" t="s">
        <v>313</v>
      </c>
      <c r="U6" s="43">
        <v>2</v>
      </c>
      <c r="V6" s="37" t="s">
        <v>52</v>
      </c>
      <c r="W6" s="37">
        <v>1300000</v>
      </c>
      <c r="X6" s="37">
        <v>1300000</v>
      </c>
      <c r="Y6" s="37">
        <v>0</v>
      </c>
      <c r="Z6" s="37">
        <f>AA6/U6</f>
        <v>650000</v>
      </c>
      <c r="AA6" s="37">
        <v>1300000</v>
      </c>
      <c r="AB6" s="37">
        <v>580000</v>
      </c>
      <c r="AC6" s="37">
        <f>U6*AB6</f>
        <v>1160000</v>
      </c>
      <c r="AD6" s="37">
        <v>140000</v>
      </c>
      <c r="AE6" s="37"/>
      <c r="AF6" s="37"/>
      <c r="AG6" s="37"/>
    </row>
    <row r="7" spans="1:34" ht="17.25" customHeight="1" x14ac:dyDescent="0.25">
      <c r="A7" s="12">
        <v>3</v>
      </c>
      <c r="B7" s="12"/>
      <c r="C7" s="32" t="s">
        <v>35</v>
      </c>
      <c r="D7" s="33">
        <v>44844.581250000003</v>
      </c>
      <c r="E7" s="32" t="s">
        <v>359</v>
      </c>
      <c r="F7" s="32" t="s">
        <v>360</v>
      </c>
      <c r="G7" s="33" t="s">
        <v>361</v>
      </c>
      <c r="H7" s="32" t="s">
        <v>58</v>
      </c>
      <c r="I7" s="32"/>
      <c r="J7" s="32" t="s">
        <v>308</v>
      </c>
      <c r="K7" s="32" t="s">
        <v>66</v>
      </c>
      <c r="L7" s="32" t="s">
        <v>43</v>
      </c>
      <c r="M7" s="32" t="s">
        <v>91</v>
      </c>
      <c r="N7" s="32" t="s">
        <v>171</v>
      </c>
      <c r="O7" s="32" t="s">
        <v>353</v>
      </c>
      <c r="P7" s="32" t="s">
        <v>354</v>
      </c>
      <c r="Q7" s="32" t="s">
        <v>48</v>
      </c>
      <c r="R7" s="32" t="s">
        <v>312</v>
      </c>
      <c r="S7" s="32" t="s">
        <v>50</v>
      </c>
      <c r="T7" s="34" t="s">
        <v>313</v>
      </c>
      <c r="U7" s="38">
        <v>2</v>
      </c>
      <c r="V7" s="36" t="s">
        <v>52</v>
      </c>
      <c r="W7" s="36">
        <v>1300000</v>
      </c>
      <c r="X7" s="36">
        <v>1300000</v>
      </c>
      <c r="Y7" s="36">
        <v>0</v>
      </c>
      <c r="Z7" s="36">
        <f>AA7/U7</f>
        <v>650000</v>
      </c>
      <c r="AA7" s="36">
        <v>1300000</v>
      </c>
      <c r="AB7" s="36">
        <v>580000</v>
      </c>
      <c r="AC7" s="36">
        <f>U7*AB7</f>
        <v>1160000</v>
      </c>
      <c r="AD7" s="37">
        <v>140000</v>
      </c>
      <c r="AE7" s="37"/>
      <c r="AF7" s="37"/>
      <c r="AG7" s="36"/>
      <c r="AH7" s="1" t="s">
        <v>54</v>
      </c>
    </row>
    <row r="8" spans="1:34" ht="17.25" customHeight="1" x14ac:dyDescent="0.25">
      <c r="A8" s="12">
        <v>4</v>
      </c>
      <c r="B8" s="12"/>
      <c r="C8" s="32" t="s">
        <v>35</v>
      </c>
      <c r="D8" s="33">
        <v>44844.581250000003</v>
      </c>
      <c r="E8" s="32" t="s">
        <v>362</v>
      </c>
      <c r="F8" s="32" t="s">
        <v>363</v>
      </c>
      <c r="G8" s="33" t="s">
        <v>364</v>
      </c>
      <c r="H8" s="32" t="s">
        <v>58</v>
      </c>
      <c r="I8" s="32"/>
      <c r="J8" s="32" t="s">
        <v>308</v>
      </c>
      <c r="K8" s="32" t="s">
        <v>365</v>
      </c>
      <c r="L8" s="32" t="s">
        <v>43</v>
      </c>
      <c r="M8" s="32" t="s">
        <v>91</v>
      </c>
      <c r="N8" s="32" t="s">
        <v>171</v>
      </c>
      <c r="O8" s="32" t="s">
        <v>353</v>
      </c>
      <c r="P8" s="32" t="s">
        <v>354</v>
      </c>
      <c r="Q8" s="32" t="s">
        <v>48</v>
      </c>
      <c r="R8" s="32" t="s">
        <v>312</v>
      </c>
      <c r="S8" s="32" t="s">
        <v>50</v>
      </c>
      <c r="T8" s="34" t="s">
        <v>313</v>
      </c>
      <c r="U8" s="38">
        <v>2</v>
      </c>
      <c r="V8" s="36" t="s">
        <v>52</v>
      </c>
      <c r="W8" s="36">
        <v>1300000</v>
      </c>
      <c r="X8" s="36">
        <v>1300000</v>
      </c>
      <c r="Y8" s="36">
        <v>0</v>
      </c>
      <c r="Z8" s="36">
        <f>AA8/U8</f>
        <v>1300000</v>
      </c>
      <c r="AA8" s="36">
        <v>2600000</v>
      </c>
      <c r="AB8" s="36">
        <v>580000</v>
      </c>
      <c r="AC8" s="36">
        <v>2320000</v>
      </c>
      <c r="AD8" s="37">
        <v>280000</v>
      </c>
      <c r="AE8" s="37"/>
      <c r="AF8" s="37"/>
      <c r="AG8" s="36"/>
      <c r="AH8" s="1" t="s">
        <v>54</v>
      </c>
    </row>
    <row r="9" spans="1:34" ht="17.25" customHeight="1" x14ac:dyDescent="0.25">
      <c r="A9" s="12">
        <v>5</v>
      </c>
      <c r="B9" s="12"/>
      <c r="C9" s="32" t="s">
        <v>35</v>
      </c>
      <c r="D9" s="33">
        <v>44872.363194444442</v>
      </c>
      <c r="E9" s="32" t="s">
        <v>366</v>
      </c>
      <c r="F9" s="32" t="s">
        <v>367</v>
      </c>
      <c r="G9" s="33" t="s">
        <v>368</v>
      </c>
      <c r="H9" s="32" t="s">
        <v>58</v>
      </c>
      <c r="I9" s="32"/>
      <c r="J9" s="32" t="s">
        <v>308</v>
      </c>
      <c r="K9" s="32" t="s">
        <v>369</v>
      </c>
      <c r="L9" s="32" t="s">
        <v>43</v>
      </c>
      <c r="M9" s="32" t="s">
        <v>91</v>
      </c>
      <c r="N9" s="32" t="s">
        <v>171</v>
      </c>
      <c r="O9" s="32" t="s">
        <v>353</v>
      </c>
      <c r="P9" s="32" t="s">
        <v>354</v>
      </c>
      <c r="Q9" s="32" t="s">
        <v>48</v>
      </c>
      <c r="R9" s="32" t="s">
        <v>312</v>
      </c>
      <c r="S9" s="32" t="s">
        <v>50</v>
      </c>
      <c r="T9" s="34" t="s">
        <v>313</v>
      </c>
      <c r="U9" s="35">
        <v>2</v>
      </c>
      <c r="V9" s="32" t="s">
        <v>52</v>
      </c>
      <c r="W9" s="36">
        <v>1300000</v>
      </c>
      <c r="X9" s="36">
        <v>1300000</v>
      </c>
      <c r="Y9" s="36">
        <v>0</v>
      </c>
      <c r="Z9" s="36">
        <f>AA9/U9</f>
        <v>650000</v>
      </c>
      <c r="AA9" s="36">
        <v>1300000</v>
      </c>
      <c r="AB9" s="36">
        <v>580000</v>
      </c>
      <c r="AC9" s="36">
        <f>U9*AB9</f>
        <v>1160000</v>
      </c>
      <c r="AD9" s="37">
        <v>140000</v>
      </c>
      <c r="AE9" s="37"/>
      <c r="AF9" s="37"/>
      <c r="AG9" s="36"/>
    </row>
    <row r="10" spans="1:34" x14ac:dyDescent="0.25">
      <c r="A10" s="57" t="s">
        <v>82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AA10" s="25">
        <f t="shared" ref="AA10:AC10" si="0">SUM(AA5:AA9)</f>
        <v>7800000</v>
      </c>
      <c r="AB10" s="25">
        <f t="shared" si="0"/>
        <v>2900000</v>
      </c>
      <c r="AC10" s="25">
        <f t="shared" si="0"/>
        <v>6960000</v>
      </c>
      <c r="AD10" s="25">
        <f>SUM(AD5:AD9)</f>
        <v>840000</v>
      </c>
      <c r="AE10" s="25"/>
      <c r="AF10" s="25"/>
      <c r="AG10" s="26"/>
    </row>
    <row r="12" spans="1:34" x14ac:dyDescent="0.25">
      <c r="P12" s="58" t="s">
        <v>83</v>
      </c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</row>
    <row r="13" spans="1:34" x14ac:dyDescent="0.25">
      <c r="P13" s="58" t="s">
        <v>84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  <row r="14" spans="1:34" ht="14.45" x14ac:dyDescent="0.3">
      <c r="P14" s="28"/>
      <c r="Q14" s="28"/>
      <c r="R14" s="28"/>
      <c r="S14" s="28"/>
      <c r="T14" s="29"/>
      <c r="U14" s="30"/>
      <c r="V14" s="31"/>
      <c r="W14" s="31"/>
      <c r="X14" s="31"/>
      <c r="Y14" s="31"/>
      <c r="Z14" s="31"/>
      <c r="AA14" s="31"/>
      <c r="AB14" s="31"/>
      <c r="AC14" s="31"/>
      <c r="AG14" s="31"/>
    </row>
    <row r="15" spans="1:34" ht="14.45" x14ac:dyDescent="0.3">
      <c r="P15" s="28"/>
      <c r="Q15" s="28"/>
      <c r="R15" s="28"/>
      <c r="S15" s="28"/>
      <c r="T15" s="29"/>
      <c r="U15" s="30"/>
      <c r="V15" s="31"/>
      <c r="W15" s="31"/>
      <c r="X15" s="31"/>
      <c r="Y15" s="31"/>
      <c r="Z15" s="31"/>
      <c r="AA15" s="31"/>
      <c r="AB15" s="31"/>
      <c r="AC15" s="31"/>
      <c r="AG15" s="31"/>
    </row>
    <row r="16" spans="1:34" ht="14.45" x14ac:dyDescent="0.3">
      <c r="P16" s="28"/>
      <c r="Q16" s="28"/>
      <c r="R16" s="28"/>
      <c r="S16" s="28"/>
      <c r="T16" s="29"/>
      <c r="U16" s="30"/>
      <c r="V16" s="31"/>
      <c r="W16" s="31"/>
      <c r="X16" s="31"/>
      <c r="Y16" s="31"/>
      <c r="Z16" s="31"/>
      <c r="AA16" s="31"/>
      <c r="AB16" s="31"/>
      <c r="AC16" s="31"/>
      <c r="AG16" s="31"/>
    </row>
    <row r="17" spans="16:33" x14ac:dyDescent="0.25">
      <c r="P17" s="58" t="s">
        <v>85</v>
      </c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</row>
  </sheetData>
  <mergeCells count="5">
    <mergeCell ref="A2:AG2"/>
    <mergeCell ref="A10:P10"/>
    <mergeCell ref="P12:AG12"/>
    <mergeCell ref="P13:AG13"/>
    <mergeCell ref="P17:AG1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14"/>
  <sheetViews>
    <sheetView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12"/>
      <c r="C5" s="32" t="s">
        <v>35</v>
      </c>
      <c r="D5" s="33">
        <v>44858.32916666667</v>
      </c>
      <c r="E5" s="32" t="s">
        <v>370</v>
      </c>
      <c r="F5" s="32" t="s">
        <v>371</v>
      </c>
      <c r="G5" s="33" t="s">
        <v>372</v>
      </c>
      <c r="H5" s="32" t="s">
        <v>58</v>
      </c>
      <c r="I5" s="32" t="s">
        <v>40</v>
      </c>
      <c r="J5" s="32" t="s">
        <v>89</v>
      </c>
      <c r="K5" s="32" t="s">
        <v>373</v>
      </c>
      <c r="L5" s="32" t="s">
        <v>43</v>
      </c>
      <c r="M5" s="32" t="s">
        <v>91</v>
      </c>
      <c r="N5" s="32" t="s">
        <v>92</v>
      </c>
      <c r="O5" s="32" t="s">
        <v>374</v>
      </c>
      <c r="P5" s="32" t="s">
        <v>375</v>
      </c>
      <c r="Q5" s="32" t="s">
        <v>48</v>
      </c>
      <c r="R5" s="32" t="s">
        <v>376</v>
      </c>
      <c r="S5" s="32" t="s">
        <v>50</v>
      </c>
      <c r="T5" s="34" t="s">
        <v>377</v>
      </c>
      <c r="U5" s="38">
        <v>2</v>
      </c>
      <c r="V5" s="36" t="s">
        <v>277</v>
      </c>
      <c r="W5" s="36">
        <v>1300000</v>
      </c>
      <c r="X5" s="36">
        <v>1300000</v>
      </c>
      <c r="Y5" s="36">
        <v>0</v>
      </c>
      <c r="Z5" s="36">
        <f>AA5/U5</f>
        <v>650000</v>
      </c>
      <c r="AA5" s="36">
        <v>1300000</v>
      </c>
      <c r="AB5" s="36">
        <v>580000</v>
      </c>
      <c r="AC5" s="36">
        <f>U5*AB5</f>
        <v>1160000</v>
      </c>
      <c r="AD5" s="37">
        <v>140000</v>
      </c>
      <c r="AE5" s="37"/>
      <c r="AF5" s="37"/>
      <c r="AG5" s="36"/>
      <c r="AH5" s="1" t="s">
        <v>54</v>
      </c>
    </row>
    <row r="6" spans="1:34" ht="17.25" customHeight="1" x14ac:dyDescent="0.25">
      <c r="A6" s="12">
        <v>2</v>
      </c>
      <c r="B6" s="12"/>
      <c r="C6" s="32" t="s">
        <v>35</v>
      </c>
      <c r="D6" s="33">
        <v>44883.334722222222</v>
      </c>
      <c r="E6" s="32" t="s">
        <v>378</v>
      </c>
      <c r="F6" s="32" t="s">
        <v>379</v>
      </c>
      <c r="G6" s="33" t="s">
        <v>380</v>
      </c>
      <c r="H6" s="32" t="s">
        <v>39</v>
      </c>
      <c r="I6" s="32" t="s">
        <v>40</v>
      </c>
      <c r="J6" s="32" t="s">
        <v>89</v>
      </c>
      <c r="K6" s="32" t="s">
        <v>381</v>
      </c>
      <c r="L6" s="32" t="s">
        <v>43</v>
      </c>
      <c r="M6" s="32" t="s">
        <v>91</v>
      </c>
      <c r="N6" s="32" t="s">
        <v>92</v>
      </c>
      <c r="O6" s="32" t="s">
        <v>374</v>
      </c>
      <c r="P6" s="32" t="s">
        <v>375</v>
      </c>
      <c r="Q6" s="32" t="s">
        <v>48</v>
      </c>
      <c r="R6" s="32" t="s">
        <v>382</v>
      </c>
      <c r="S6" s="32" t="s">
        <v>50</v>
      </c>
      <c r="T6" s="34" t="s">
        <v>283</v>
      </c>
      <c r="U6" s="35">
        <v>2</v>
      </c>
      <c r="V6" s="32" t="s">
        <v>290</v>
      </c>
      <c r="W6" s="36">
        <v>1300000</v>
      </c>
      <c r="X6" s="36">
        <v>1300000</v>
      </c>
      <c r="Y6" s="36">
        <v>0</v>
      </c>
      <c r="Z6" s="36">
        <f>AA6/U6</f>
        <v>1300000</v>
      </c>
      <c r="AA6" s="36">
        <v>2600000</v>
      </c>
      <c r="AB6" s="36">
        <v>580000</v>
      </c>
      <c r="AC6" s="36">
        <v>2320000</v>
      </c>
      <c r="AD6" s="37">
        <v>280000</v>
      </c>
      <c r="AE6" s="37"/>
      <c r="AF6" s="37"/>
      <c r="AG6" s="36"/>
    </row>
    <row r="7" spans="1:34" x14ac:dyDescent="0.25">
      <c r="A7" s="57" t="s">
        <v>82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AA7" s="25">
        <f t="shared" ref="AA7:AC7" si="0">SUM(AA5:AA6)</f>
        <v>3900000</v>
      </c>
      <c r="AB7" s="25">
        <f t="shared" si="0"/>
        <v>1160000</v>
      </c>
      <c r="AC7" s="25">
        <f t="shared" si="0"/>
        <v>3480000</v>
      </c>
      <c r="AD7" s="25">
        <f>SUM(AD5:AD6)</f>
        <v>420000</v>
      </c>
      <c r="AE7" s="25"/>
      <c r="AF7" s="25"/>
      <c r="AG7" s="26"/>
    </row>
    <row r="9" spans="1:34" x14ac:dyDescent="0.25">
      <c r="P9" s="58" t="s">
        <v>83</v>
      </c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</row>
    <row r="10" spans="1:34" x14ac:dyDescent="0.25">
      <c r="P10" s="58" t="s">
        <v>84</v>
      </c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</row>
    <row r="11" spans="1:34" ht="14.45" x14ac:dyDescent="0.3">
      <c r="P11" s="28"/>
      <c r="Q11" s="28"/>
      <c r="R11" s="28"/>
      <c r="S11" s="28"/>
      <c r="T11" s="29"/>
      <c r="U11" s="30"/>
      <c r="V11" s="31"/>
      <c r="W11" s="31"/>
      <c r="X11" s="31"/>
      <c r="Y11" s="31"/>
      <c r="Z11" s="31"/>
      <c r="AA11" s="31"/>
      <c r="AB11" s="31"/>
      <c r="AC11" s="31"/>
      <c r="AG11" s="31"/>
    </row>
    <row r="12" spans="1:34" ht="14.45" x14ac:dyDescent="0.3">
      <c r="P12" s="28"/>
      <c r="Q12" s="28"/>
      <c r="R12" s="28"/>
      <c r="S12" s="28"/>
      <c r="T12" s="29"/>
      <c r="U12" s="30"/>
      <c r="V12" s="31"/>
      <c r="W12" s="31"/>
      <c r="X12" s="31"/>
      <c r="Y12" s="31"/>
      <c r="Z12" s="31"/>
      <c r="AA12" s="31"/>
      <c r="AB12" s="31"/>
      <c r="AC12" s="31"/>
      <c r="AG12" s="31"/>
    </row>
    <row r="13" spans="1:34" ht="14.45" x14ac:dyDescent="0.3">
      <c r="P13" s="28"/>
      <c r="Q13" s="28"/>
      <c r="R13" s="28"/>
      <c r="S13" s="28"/>
      <c r="T13" s="29"/>
      <c r="U13" s="30"/>
      <c r="V13" s="31"/>
      <c r="W13" s="31"/>
      <c r="X13" s="31"/>
      <c r="Y13" s="31"/>
      <c r="Z13" s="31"/>
      <c r="AA13" s="31"/>
      <c r="AB13" s="31"/>
      <c r="AC13" s="31"/>
      <c r="AG13" s="31"/>
    </row>
    <row r="14" spans="1:34" x14ac:dyDescent="0.25">
      <c r="P14" s="58" t="s">
        <v>85</v>
      </c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</row>
  </sheetData>
  <mergeCells count="5">
    <mergeCell ref="A2:AG2"/>
    <mergeCell ref="A7:P7"/>
    <mergeCell ref="P9:AG9"/>
    <mergeCell ref="P10:AG10"/>
    <mergeCell ref="P14:AG1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13"/>
  <sheetViews>
    <sheetView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12"/>
      <c r="C5" s="32" t="s">
        <v>35</v>
      </c>
      <c r="D5" s="33">
        <v>44862.336111111108</v>
      </c>
      <c r="E5" s="32" t="s">
        <v>383</v>
      </c>
      <c r="F5" s="32" t="s">
        <v>384</v>
      </c>
      <c r="G5" s="33" t="s">
        <v>385</v>
      </c>
      <c r="H5" s="32" t="s">
        <v>58</v>
      </c>
      <c r="I5" s="32"/>
      <c r="J5" s="32" t="s">
        <v>89</v>
      </c>
      <c r="K5" s="32" t="s">
        <v>386</v>
      </c>
      <c r="L5" s="32" t="s">
        <v>43</v>
      </c>
      <c r="M5" s="32" t="s">
        <v>91</v>
      </c>
      <c r="N5" s="32" t="s">
        <v>234</v>
      </c>
      <c r="O5" s="32" t="s">
        <v>387</v>
      </c>
      <c r="P5" s="32" t="s">
        <v>388</v>
      </c>
      <c r="Q5" s="32" t="s">
        <v>48</v>
      </c>
      <c r="R5" s="32" t="s">
        <v>389</v>
      </c>
      <c r="S5" s="32" t="s">
        <v>50</v>
      </c>
      <c r="T5" s="34" t="s">
        <v>390</v>
      </c>
      <c r="U5" s="38">
        <v>2</v>
      </c>
      <c r="V5" s="36" t="s">
        <v>52</v>
      </c>
      <c r="W5" s="36">
        <v>1300000</v>
      </c>
      <c r="X5" s="36">
        <v>1300000</v>
      </c>
      <c r="Y5" s="36">
        <v>0</v>
      </c>
      <c r="Z5" s="36">
        <f>AA5/U5</f>
        <v>650000</v>
      </c>
      <c r="AA5" s="36">
        <v>1300000</v>
      </c>
      <c r="AB5" s="36">
        <v>580000</v>
      </c>
      <c r="AC5" s="36">
        <f>U5*AB5</f>
        <v>1160000</v>
      </c>
      <c r="AD5" s="37">
        <v>140000</v>
      </c>
      <c r="AE5" s="37"/>
      <c r="AF5" s="37"/>
      <c r="AG5" s="36"/>
      <c r="AH5" s="1" t="s">
        <v>54</v>
      </c>
    </row>
    <row r="6" spans="1:34" x14ac:dyDescent="0.25">
      <c r="A6" s="57" t="s">
        <v>82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AA6" s="25">
        <f t="shared" ref="AA6:AC6" si="0">SUM(AA5:AA5)</f>
        <v>1300000</v>
      </c>
      <c r="AB6" s="25">
        <f t="shared" si="0"/>
        <v>580000</v>
      </c>
      <c r="AC6" s="25">
        <f t="shared" si="0"/>
        <v>1160000</v>
      </c>
      <c r="AD6" s="25">
        <f>SUM(AD5:AD5)</f>
        <v>140000</v>
      </c>
      <c r="AE6" s="25"/>
      <c r="AF6" s="25"/>
      <c r="AG6" s="26"/>
    </row>
    <row r="8" spans="1:34" x14ac:dyDescent="0.25">
      <c r="P8" s="58" t="s">
        <v>83</v>
      </c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4" x14ac:dyDescent="0.25">
      <c r="P9" s="58" t="s">
        <v>84</v>
      </c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</row>
    <row r="10" spans="1:34" ht="14.45" x14ac:dyDescent="0.3">
      <c r="P10" s="28"/>
      <c r="Q10" s="28"/>
      <c r="R10" s="28"/>
      <c r="S10" s="28"/>
      <c r="T10" s="29"/>
      <c r="U10" s="30"/>
      <c r="V10" s="31"/>
      <c r="W10" s="31"/>
      <c r="X10" s="31"/>
      <c r="Y10" s="31"/>
      <c r="Z10" s="31"/>
      <c r="AA10" s="31"/>
      <c r="AB10" s="31"/>
      <c r="AC10" s="31"/>
      <c r="AG10" s="31"/>
    </row>
    <row r="11" spans="1:34" ht="14.45" x14ac:dyDescent="0.3">
      <c r="P11" s="28"/>
      <c r="Q11" s="28"/>
      <c r="R11" s="28"/>
      <c r="S11" s="28"/>
      <c r="T11" s="29"/>
      <c r="U11" s="30"/>
      <c r="V11" s="31"/>
      <c r="W11" s="31"/>
      <c r="X11" s="31"/>
      <c r="Y11" s="31"/>
      <c r="Z11" s="31"/>
      <c r="AA11" s="31"/>
      <c r="AB11" s="31"/>
      <c r="AC11" s="31"/>
      <c r="AG11" s="31"/>
    </row>
    <row r="12" spans="1:34" ht="14.45" x14ac:dyDescent="0.3">
      <c r="P12" s="28"/>
      <c r="Q12" s="28"/>
      <c r="R12" s="28"/>
      <c r="S12" s="28"/>
      <c r="T12" s="29"/>
      <c r="U12" s="30"/>
      <c r="V12" s="31"/>
      <c r="W12" s="31"/>
      <c r="X12" s="31"/>
      <c r="Y12" s="31"/>
      <c r="Z12" s="31"/>
      <c r="AA12" s="31"/>
      <c r="AB12" s="31"/>
      <c r="AC12" s="31"/>
      <c r="AG12" s="31"/>
    </row>
    <row r="13" spans="1:34" x14ac:dyDescent="0.25">
      <c r="P13" s="58" t="s">
        <v>85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</sheetData>
  <mergeCells count="5">
    <mergeCell ref="A2:AG2"/>
    <mergeCell ref="A6:P6"/>
    <mergeCell ref="P8:AG8"/>
    <mergeCell ref="P9:AG9"/>
    <mergeCell ref="P13:AG1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13"/>
  <sheetViews>
    <sheetView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s="45" customFormat="1" ht="17.25" customHeight="1" x14ac:dyDescent="0.25">
      <c r="A5" s="12">
        <v>1</v>
      </c>
      <c r="B5" s="12"/>
      <c r="C5" s="32" t="s">
        <v>35</v>
      </c>
      <c r="D5" s="33">
        <v>44868.343055555553</v>
      </c>
      <c r="E5" s="32" t="s">
        <v>391</v>
      </c>
      <c r="F5" s="32" t="s">
        <v>392</v>
      </c>
      <c r="G5" s="33" t="s">
        <v>393</v>
      </c>
      <c r="H5" s="32" t="s">
        <v>58</v>
      </c>
      <c r="I5" s="32"/>
      <c r="J5" s="32" t="s">
        <v>89</v>
      </c>
      <c r="K5" s="32" t="s">
        <v>394</v>
      </c>
      <c r="L5" s="32" t="s">
        <v>43</v>
      </c>
      <c r="M5" s="32" t="s">
        <v>91</v>
      </c>
      <c r="N5" s="32" t="s">
        <v>92</v>
      </c>
      <c r="O5" s="32" t="s">
        <v>395</v>
      </c>
      <c r="P5" s="32" t="s">
        <v>396</v>
      </c>
      <c r="Q5" s="32" t="s">
        <v>48</v>
      </c>
      <c r="R5" s="32" t="s">
        <v>397</v>
      </c>
      <c r="S5" s="32" t="s">
        <v>50</v>
      </c>
      <c r="T5" s="34" t="s">
        <v>398</v>
      </c>
      <c r="U5" s="35">
        <v>3</v>
      </c>
      <c r="V5" s="32" t="s">
        <v>113</v>
      </c>
      <c r="W5" s="36">
        <v>1950000</v>
      </c>
      <c r="X5" s="36">
        <v>1950000</v>
      </c>
      <c r="Y5" s="36">
        <v>0</v>
      </c>
      <c r="Z5" s="36">
        <f>AA5/U5</f>
        <v>650000</v>
      </c>
      <c r="AA5" s="36">
        <v>1950000</v>
      </c>
      <c r="AB5" s="36">
        <v>580000</v>
      </c>
      <c r="AC5" s="36">
        <f>U5*AB5</f>
        <v>1740000</v>
      </c>
      <c r="AD5" s="37">
        <v>210000</v>
      </c>
      <c r="AE5" s="37"/>
      <c r="AF5" s="37"/>
      <c r="AG5" s="36"/>
      <c r="AH5" s="1"/>
    </row>
    <row r="6" spans="1:34" x14ac:dyDescent="0.25">
      <c r="A6" s="57" t="s">
        <v>82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AA6" s="25">
        <f t="shared" ref="AA6:AC6" si="0">SUM(AA5:AA5)</f>
        <v>1950000</v>
      </c>
      <c r="AB6" s="25">
        <f t="shared" si="0"/>
        <v>580000</v>
      </c>
      <c r="AC6" s="25">
        <f t="shared" si="0"/>
        <v>1740000</v>
      </c>
      <c r="AD6" s="25">
        <f>SUM(AD5:AD5)</f>
        <v>210000</v>
      </c>
      <c r="AE6" s="25"/>
      <c r="AF6" s="25"/>
      <c r="AG6" s="26"/>
    </row>
    <row r="8" spans="1:34" x14ac:dyDescent="0.25">
      <c r="P8" s="58" t="s">
        <v>83</v>
      </c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4" x14ac:dyDescent="0.25">
      <c r="P9" s="58" t="s">
        <v>84</v>
      </c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</row>
    <row r="10" spans="1:34" ht="14.45" x14ac:dyDescent="0.3">
      <c r="P10" s="28"/>
      <c r="Q10" s="28"/>
      <c r="R10" s="28"/>
      <c r="S10" s="28"/>
      <c r="T10" s="29"/>
      <c r="U10" s="30"/>
      <c r="V10" s="31"/>
      <c r="W10" s="31"/>
      <c r="X10" s="31"/>
      <c r="Y10" s="31"/>
      <c r="Z10" s="31"/>
      <c r="AA10" s="31"/>
      <c r="AB10" s="31"/>
      <c r="AC10" s="31"/>
      <c r="AG10" s="31"/>
    </row>
    <row r="11" spans="1:34" ht="14.45" x14ac:dyDescent="0.3">
      <c r="P11" s="28"/>
      <c r="Q11" s="28"/>
      <c r="R11" s="28"/>
      <c r="S11" s="28"/>
      <c r="T11" s="29"/>
      <c r="U11" s="30"/>
      <c r="V11" s="31"/>
      <c r="W11" s="31"/>
      <c r="X11" s="31"/>
      <c r="Y11" s="31"/>
      <c r="Z11" s="31"/>
      <c r="AA11" s="31"/>
      <c r="AB11" s="31"/>
      <c r="AC11" s="31"/>
      <c r="AG11" s="31"/>
    </row>
    <row r="12" spans="1:34" ht="14.45" x14ac:dyDescent="0.3">
      <c r="P12" s="28"/>
      <c r="Q12" s="28"/>
      <c r="R12" s="28"/>
      <c r="S12" s="28"/>
      <c r="T12" s="29"/>
      <c r="U12" s="30"/>
      <c r="V12" s="31"/>
      <c r="W12" s="31"/>
      <c r="X12" s="31"/>
      <c r="Y12" s="31"/>
      <c r="Z12" s="31"/>
      <c r="AA12" s="31"/>
      <c r="AB12" s="31"/>
      <c r="AC12" s="31"/>
      <c r="AG12" s="31"/>
    </row>
    <row r="13" spans="1:34" x14ac:dyDescent="0.25">
      <c r="P13" s="58" t="s">
        <v>85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</sheetData>
  <mergeCells count="5">
    <mergeCell ref="A2:AG2"/>
    <mergeCell ref="A6:P6"/>
    <mergeCell ref="P8:AG8"/>
    <mergeCell ref="P9:AG9"/>
    <mergeCell ref="P13:AG1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13"/>
  <sheetViews>
    <sheetView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s="45" customFormat="1" ht="17.25" customHeight="1" x14ac:dyDescent="0.25">
      <c r="A5" s="12">
        <v>1</v>
      </c>
      <c r="B5" s="46"/>
      <c r="C5" s="47" t="s">
        <v>35</v>
      </c>
      <c r="D5" s="48">
        <v>44869.337500000001</v>
      </c>
      <c r="E5" s="47" t="s">
        <v>399</v>
      </c>
      <c r="F5" s="47" t="s">
        <v>400</v>
      </c>
      <c r="G5" s="48" t="s">
        <v>401</v>
      </c>
      <c r="H5" s="47" t="s">
        <v>58</v>
      </c>
      <c r="I5" s="47"/>
      <c r="J5" s="47" t="s">
        <v>41</v>
      </c>
      <c r="K5" s="47" t="s">
        <v>365</v>
      </c>
      <c r="L5" s="47" t="s">
        <v>43</v>
      </c>
      <c r="M5" s="47" t="s">
        <v>44</v>
      </c>
      <c r="N5" s="47" t="s">
        <v>402</v>
      </c>
      <c r="O5" s="47" t="s">
        <v>403</v>
      </c>
      <c r="P5" s="47" t="s">
        <v>404</v>
      </c>
      <c r="Q5" s="47" t="s">
        <v>48</v>
      </c>
      <c r="R5" s="47" t="s">
        <v>129</v>
      </c>
      <c r="S5" s="47" t="s">
        <v>50</v>
      </c>
      <c r="T5" s="49" t="s">
        <v>130</v>
      </c>
      <c r="U5" s="50">
        <v>3</v>
      </c>
      <c r="V5" s="47" t="s">
        <v>131</v>
      </c>
      <c r="W5" s="36">
        <v>4800000</v>
      </c>
      <c r="X5" s="36">
        <v>4800000</v>
      </c>
      <c r="Y5" s="36">
        <v>0</v>
      </c>
      <c r="Z5" s="36">
        <f>AA5/U5</f>
        <v>1600000</v>
      </c>
      <c r="AA5" s="36">
        <v>4800000</v>
      </c>
      <c r="AB5" s="36">
        <v>700000</v>
      </c>
      <c r="AC5" s="36">
        <f>U5*AB5</f>
        <v>2100000</v>
      </c>
      <c r="AD5" s="37">
        <v>2700000</v>
      </c>
      <c r="AE5" s="37"/>
      <c r="AF5" s="37"/>
      <c r="AG5" s="36"/>
      <c r="AH5" s="1"/>
    </row>
    <row r="6" spans="1:34" x14ac:dyDescent="0.25">
      <c r="A6" s="57" t="s">
        <v>82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AA6" s="25">
        <f t="shared" ref="AA6:AC6" si="0">SUM(AA5:AA5)</f>
        <v>4800000</v>
      </c>
      <c r="AB6" s="25">
        <f t="shared" si="0"/>
        <v>700000</v>
      </c>
      <c r="AC6" s="25">
        <f t="shared" si="0"/>
        <v>2100000</v>
      </c>
      <c r="AD6" s="25">
        <f>SUM(AD5:AD5)</f>
        <v>2700000</v>
      </c>
      <c r="AE6" s="25"/>
      <c r="AF6" s="25"/>
      <c r="AG6" s="26"/>
    </row>
    <row r="8" spans="1:34" x14ac:dyDescent="0.25">
      <c r="P8" s="58" t="s">
        <v>83</v>
      </c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4" x14ac:dyDescent="0.25">
      <c r="P9" s="58" t="s">
        <v>84</v>
      </c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</row>
    <row r="10" spans="1:34" ht="14.45" x14ac:dyDescent="0.3">
      <c r="P10" s="28"/>
      <c r="Q10" s="28"/>
      <c r="R10" s="28"/>
      <c r="S10" s="28"/>
      <c r="T10" s="29"/>
      <c r="U10" s="30"/>
      <c r="V10" s="31"/>
      <c r="W10" s="31"/>
      <c r="X10" s="31"/>
      <c r="Y10" s="31"/>
      <c r="Z10" s="31"/>
      <c r="AA10" s="31"/>
      <c r="AB10" s="31"/>
      <c r="AC10" s="31"/>
      <c r="AG10" s="31"/>
    </row>
    <row r="11" spans="1:34" ht="14.45" x14ac:dyDescent="0.3">
      <c r="P11" s="28"/>
      <c r="Q11" s="28"/>
      <c r="R11" s="28"/>
      <c r="S11" s="28"/>
      <c r="T11" s="29"/>
      <c r="U11" s="30"/>
      <c r="V11" s="31"/>
      <c r="W11" s="31"/>
      <c r="X11" s="31"/>
      <c r="Y11" s="31"/>
      <c r="Z11" s="31"/>
      <c r="AA11" s="31"/>
      <c r="AB11" s="31"/>
      <c r="AC11" s="31"/>
      <c r="AG11" s="31"/>
    </row>
    <row r="12" spans="1:34" ht="14.45" x14ac:dyDescent="0.3">
      <c r="P12" s="28"/>
      <c r="Q12" s="28"/>
      <c r="R12" s="28"/>
      <c r="S12" s="28"/>
      <c r="T12" s="29"/>
      <c r="U12" s="30"/>
      <c r="V12" s="31"/>
      <c r="W12" s="31"/>
      <c r="X12" s="31"/>
      <c r="Y12" s="31"/>
      <c r="Z12" s="31"/>
      <c r="AA12" s="31"/>
      <c r="AB12" s="31"/>
      <c r="AC12" s="31"/>
      <c r="AG12" s="31"/>
    </row>
    <row r="13" spans="1:34" x14ac:dyDescent="0.25">
      <c r="P13" s="58" t="s">
        <v>85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</sheetData>
  <mergeCells count="5">
    <mergeCell ref="A2:AG2"/>
    <mergeCell ref="A6:P6"/>
    <mergeCell ref="P8:AG8"/>
    <mergeCell ref="P9:AG9"/>
    <mergeCell ref="P13:AG1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17"/>
  <sheetViews>
    <sheetView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s="45" customFormat="1" ht="17.25" customHeight="1" x14ac:dyDescent="0.25">
      <c r="A5" s="12">
        <v>1</v>
      </c>
      <c r="B5" s="12"/>
      <c r="C5" s="32" t="s">
        <v>35</v>
      </c>
      <c r="D5" s="33">
        <v>44867.32916666667</v>
      </c>
      <c r="E5" s="32" t="s">
        <v>405</v>
      </c>
      <c r="F5" s="32" t="s">
        <v>406</v>
      </c>
      <c r="G5" s="33" t="s">
        <v>407</v>
      </c>
      <c r="H5" s="32" t="s">
        <v>58</v>
      </c>
      <c r="I5" s="32"/>
      <c r="J5" s="32" t="s">
        <v>89</v>
      </c>
      <c r="K5" s="32" t="s">
        <v>408</v>
      </c>
      <c r="L5" s="32" t="s">
        <v>43</v>
      </c>
      <c r="M5" s="32" t="s">
        <v>91</v>
      </c>
      <c r="N5" s="32" t="s">
        <v>101</v>
      </c>
      <c r="O5" s="32" t="s">
        <v>409</v>
      </c>
      <c r="P5" s="32" t="s">
        <v>410</v>
      </c>
      <c r="Q5" s="32" t="s">
        <v>48</v>
      </c>
      <c r="R5" s="32" t="s">
        <v>411</v>
      </c>
      <c r="S5" s="32" t="s">
        <v>50</v>
      </c>
      <c r="T5" s="34" t="s">
        <v>412</v>
      </c>
      <c r="U5" s="35">
        <v>2</v>
      </c>
      <c r="V5" s="32" t="s">
        <v>284</v>
      </c>
      <c r="W5" s="36">
        <v>1300000</v>
      </c>
      <c r="X5" s="36">
        <v>1300000</v>
      </c>
      <c r="Y5" s="36">
        <v>0</v>
      </c>
      <c r="Z5" s="36">
        <f>AA5/U5</f>
        <v>650000</v>
      </c>
      <c r="AA5" s="36">
        <v>1300000</v>
      </c>
      <c r="AB5" s="36">
        <v>580000</v>
      </c>
      <c r="AC5" s="36">
        <f>U5*AB5</f>
        <v>1160000</v>
      </c>
      <c r="AD5" s="37">
        <v>140000</v>
      </c>
      <c r="AE5" s="37"/>
      <c r="AF5" s="37"/>
      <c r="AG5" s="36"/>
      <c r="AH5" s="1"/>
    </row>
    <row r="6" spans="1:34" ht="17.25" customHeight="1" x14ac:dyDescent="0.25">
      <c r="A6" s="12">
        <v>2</v>
      </c>
      <c r="B6" s="12"/>
      <c r="C6" s="32" t="s">
        <v>35</v>
      </c>
      <c r="D6" s="33">
        <v>44860.600694444445</v>
      </c>
      <c r="E6" s="32" t="s">
        <v>413</v>
      </c>
      <c r="F6" s="32" t="s">
        <v>414</v>
      </c>
      <c r="G6" s="33" t="s">
        <v>153</v>
      </c>
      <c r="H6" s="32" t="s">
        <v>58</v>
      </c>
      <c r="I6" s="32"/>
      <c r="J6" s="32" t="s">
        <v>89</v>
      </c>
      <c r="K6" s="32" t="s">
        <v>415</v>
      </c>
      <c r="L6" s="32" t="s">
        <v>43</v>
      </c>
      <c r="M6" s="32" t="s">
        <v>91</v>
      </c>
      <c r="N6" s="32" t="s">
        <v>101</v>
      </c>
      <c r="O6" s="32" t="s">
        <v>409</v>
      </c>
      <c r="P6" s="32" t="s">
        <v>410</v>
      </c>
      <c r="Q6" s="32" t="s">
        <v>48</v>
      </c>
      <c r="R6" s="32" t="s">
        <v>416</v>
      </c>
      <c r="S6" s="32" t="s">
        <v>50</v>
      </c>
      <c r="T6" s="34" t="s">
        <v>412</v>
      </c>
      <c r="U6" s="38">
        <v>2</v>
      </c>
      <c r="V6" s="36" t="s">
        <v>290</v>
      </c>
      <c r="W6" s="36">
        <v>1300000</v>
      </c>
      <c r="X6" s="36">
        <v>1300000</v>
      </c>
      <c r="Y6" s="36">
        <v>0</v>
      </c>
      <c r="Z6" s="36">
        <f>AA6/U6</f>
        <v>1300000</v>
      </c>
      <c r="AA6" s="36">
        <v>2600000</v>
      </c>
      <c r="AB6" s="36">
        <v>580000</v>
      </c>
      <c r="AC6" s="36">
        <v>2320000</v>
      </c>
      <c r="AD6" s="37">
        <v>280000</v>
      </c>
      <c r="AE6" s="37"/>
      <c r="AF6" s="37"/>
      <c r="AG6" s="36"/>
      <c r="AH6" s="1" t="s">
        <v>54</v>
      </c>
    </row>
    <row r="7" spans="1:34" ht="17.25" customHeight="1" x14ac:dyDescent="0.25">
      <c r="A7" s="12">
        <v>3</v>
      </c>
      <c r="B7" s="12"/>
      <c r="C7" s="32" t="s">
        <v>35</v>
      </c>
      <c r="D7" s="33">
        <v>44840.334027777775</v>
      </c>
      <c r="E7" s="32" t="s">
        <v>417</v>
      </c>
      <c r="F7" s="32" t="s">
        <v>418</v>
      </c>
      <c r="G7" s="33" t="s">
        <v>419</v>
      </c>
      <c r="H7" s="32" t="s">
        <v>58</v>
      </c>
      <c r="I7" s="32"/>
      <c r="J7" s="32" t="s">
        <v>89</v>
      </c>
      <c r="K7" s="32" t="s">
        <v>420</v>
      </c>
      <c r="L7" s="32" t="s">
        <v>43</v>
      </c>
      <c r="M7" s="32" t="s">
        <v>91</v>
      </c>
      <c r="N7" s="32" t="s">
        <v>101</v>
      </c>
      <c r="O7" s="32" t="s">
        <v>409</v>
      </c>
      <c r="P7" s="32" t="s">
        <v>410</v>
      </c>
      <c r="Q7" s="32" t="s">
        <v>48</v>
      </c>
      <c r="R7" s="32" t="s">
        <v>421</v>
      </c>
      <c r="S7" s="32" t="s">
        <v>50</v>
      </c>
      <c r="T7" s="34" t="s">
        <v>422</v>
      </c>
      <c r="U7" s="38">
        <v>2</v>
      </c>
      <c r="V7" s="36" t="s">
        <v>113</v>
      </c>
      <c r="W7" s="36">
        <v>1300000</v>
      </c>
      <c r="X7" s="36">
        <v>1300000</v>
      </c>
      <c r="Y7" s="36">
        <v>0</v>
      </c>
      <c r="Z7" s="36">
        <f>AA7/U7</f>
        <v>650000</v>
      </c>
      <c r="AA7" s="36">
        <v>1300000</v>
      </c>
      <c r="AB7" s="36">
        <v>580000</v>
      </c>
      <c r="AC7" s="36">
        <f>U7*AB7</f>
        <v>1160000</v>
      </c>
      <c r="AD7" s="37">
        <v>140000</v>
      </c>
      <c r="AE7" s="37"/>
      <c r="AF7" s="37"/>
      <c r="AG7" s="36"/>
      <c r="AH7" s="1" t="s">
        <v>54</v>
      </c>
    </row>
    <row r="8" spans="1:34" ht="17.25" customHeight="1" x14ac:dyDescent="0.25">
      <c r="A8" s="12">
        <v>4</v>
      </c>
      <c r="B8" s="12"/>
      <c r="C8" s="32" t="s">
        <v>35</v>
      </c>
      <c r="D8" s="33">
        <v>44840.334027777775</v>
      </c>
      <c r="E8" s="32" t="s">
        <v>423</v>
      </c>
      <c r="F8" s="32" t="s">
        <v>424</v>
      </c>
      <c r="G8" s="33" t="s">
        <v>425</v>
      </c>
      <c r="H8" s="32" t="s">
        <v>58</v>
      </c>
      <c r="I8" s="32"/>
      <c r="J8" s="32" t="s">
        <v>89</v>
      </c>
      <c r="K8" s="32" t="s">
        <v>342</v>
      </c>
      <c r="L8" s="32" t="s">
        <v>43</v>
      </c>
      <c r="M8" s="32" t="s">
        <v>91</v>
      </c>
      <c r="N8" s="32" t="s">
        <v>101</v>
      </c>
      <c r="O8" s="32" t="s">
        <v>409</v>
      </c>
      <c r="P8" s="32" t="s">
        <v>410</v>
      </c>
      <c r="Q8" s="32" t="s">
        <v>48</v>
      </c>
      <c r="R8" s="32" t="s">
        <v>426</v>
      </c>
      <c r="S8" s="32" t="s">
        <v>50</v>
      </c>
      <c r="T8" s="34" t="s">
        <v>427</v>
      </c>
      <c r="U8" s="38">
        <v>2</v>
      </c>
      <c r="V8" s="36" t="s">
        <v>284</v>
      </c>
      <c r="W8" s="36">
        <v>1300000</v>
      </c>
      <c r="X8" s="36">
        <v>1300000</v>
      </c>
      <c r="Y8" s="36">
        <v>0</v>
      </c>
      <c r="Z8" s="36">
        <f>AA8/U8</f>
        <v>1300000</v>
      </c>
      <c r="AA8" s="36">
        <v>2600000</v>
      </c>
      <c r="AB8" s="36">
        <v>580000</v>
      </c>
      <c r="AC8" s="36">
        <v>2320000</v>
      </c>
      <c r="AD8" s="37">
        <v>280000</v>
      </c>
      <c r="AE8" s="37"/>
      <c r="AF8" s="37"/>
      <c r="AG8" s="36"/>
      <c r="AH8" s="1" t="s">
        <v>54</v>
      </c>
    </row>
    <row r="9" spans="1:34" ht="17.25" customHeight="1" x14ac:dyDescent="0.25">
      <c r="A9" s="12">
        <v>5</v>
      </c>
      <c r="B9" s="12"/>
      <c r="C9" s="32" t="s">
        <v>35</v>
      </c>
      <c r="D9" s="33">
        <v>44879.331250000003</v>
      </c>
      <c r="E9" s="32" t="s">
        <v>428</v>
      </c>
      <c r="F9" s="32" t="s">
        <v>429</v>
      </c>
      <c r="G9" s="33" t="s">
        <v>430</v>
      </c>
      <c r="H9" s="32" t="s">
        <v>58</v>
      </c>
      <c r="I9" s="32"/>
      <c r="J9" s="32" t="s">
        <v>89</v>
      </c>
      <c r="K9" s="32" t="s">
        <v>431</v>
      </c>
      <c r="L9" s="32" t="s">
        <v>43</v>
      </c>
      <c r="M9" s="32" t="s">
        <v>91</v>
      </c>
      <c r="N9" s="32" t="s">
        <v>101</v>
      </c>
      <c r="O9" s="32" t="s">
        <v>409</v>
      </c>
      <c r="P9" s="32" t="s">
        <v>410</v>
      </c>
      <c r="Q9" s="32" t="s">
        <v>48</v>
      </c>
      <c r="R9" s="32" t="s">
        <v>104</v>
      </c>
      <c r="S9" s="32" t="s">
        <v>50</v>
      </c>
      <c r="T9" s="34" t="s">
        <v>105</v>
      </c>
      <c r="U9" s="35">
        <v>2</v>
      </c>
      <c r="V9" s="32" t="s">
        <v>106</v>
      </c>
      <c r="W9" s="36">
        <v>1300000</v>
      </c>
      <c r="X9" s="36">
        <v>1300000</v>
      </c>
      <c r="Y9" s="36">
        <v>0</v>
      </c>
      <c r="Z9" s="36">
        <f>AA9/U9</f>
        <v>650000</v>
      </c>
      <c r="AA9" s="36">
        <v>1300000</v>
      </c>
      <c r="AB9" s="36">
        <v>580000</v>
      </c>
      <c r="AC9" s="36">
        <f>U9*AB9</f>
        <v>1160000</v>
      </c>
      <c r="AD9" s="37">
        <v>140000</v>
      </c>
      <c r="AE9" s="37"/>
      <c r="AF9" s="37"/>
      <c r="AG9" s="36"/>
    </row>
    <row r="10" spans="1:34" x14ac:dyDescent="0.25">
      <c r="A10" s="57" t="s">
        <v>82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AA10" s="25">
        <f t="shared" ref="AA10:AC10" si="0">SUM(AA5:AA9)</f>
        <v>9100000</v>
      </c>
      <c r="AB10" s="25">
        <f t="shared" si="0"/>
        <v>2900000</v>
      </c>
      <c r="AC10" s="25">
        <f t="shared" si="0"/>
        <v>8120000</v>
      </c>
      <c r="AD10" s="25">
        <f>SUM(AD5:AD9)</f>
        <v>980000</v>
      </c>
      <c r="AE10" s="25"/>
      <c r="AF10" s="25"/>
      <c r="AG10" s="26"/>
    </row>
    <row r="12" spans="1:34" x14ac:dyDescent="0.25">
      <c r="P12" s="58" t="s">
        <v>83</v>
      </c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</row>
    <row r="13" spans="1:34" x14ac:dyDescent="0.25">
      <c r="P13" s="58" t="s">
        <v>84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  <row r="14" spans="1:34" ht="14.45" x14ac:dyDescent="0.3">
      <c r="P14" s="28"/>
      <c r="Q14" s="28"/>
      <c r="R14" s="28"/>
      <c r="S14" s="28"/>
      <c r="T14" s="29"/>
      <c r="U14" s="30"/>
      <c r="V14" s="31"/>
      <c r="W14" s="31"/>
      <c r="X14" s="31"/>
      <c r="Y14" s="31"/>
      <c r="Z14" s="31"/>
      <c r="AA14" s="31"/>
      <c r="AB14" s="31"/>
      <c r="AC14" s="31"/>
      <c r="AG14" s="31"/>
    </row>
    <row r="15" spans="1:34" ht="14.45" x14ac:dyDescent="0.3">
      <c r="P15" s="28"/>
      <c r="Q15" s="28"/>
      <c r="R15" s="28"/>
      <c r="S15" s="28"/>
      <c r="T15" s="29"/>
      <c r="U15" s="30"/>
      <c r="V15" s="31"/>
      <c r="W15" s="31"/>
      <c r="X15" s="31"/>
      <c r="Y15" s="31"/>
      <c r="Z15" s="31"/>
      <c r="AA15" s="31"/>
      <c r="AB15" s="31"/>
      <c r="AC15" s="31"/>
      <c r="AG15" s="31"/>
    </row>
    <row r="16" spans="1:34" ht="14.45" x14ac:dyDescent="0.3">
      <c r="P16" s="28"/>
      <c r="Q16" s="28"/>
      <c r="R16" s="28"/>
      <c r="S16" s="28"/>
      <c r="T16" s="29"/>
      <c r="U16" s="30"/>
      <c r="V16" s="31"/>
      <c r="W16" s="31"/>
      <c r="X16" s="31"/>
      <c r="Y16" s="31"/>
      <c r="Z16" s="31"/>
      <c r="AA16" s="31"/>
      <c r="AB16" s="31"/>
      <c r="AC16" s="31"/>
      <c r="AG16" s="31"/>
    </row>
    <row r="17" spans="16:33" x14ac:dyDescent="0.25">
      <c r="P17" s="58" t="s">
        <v>85</v>
      </c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</row>
  </sheetData>
  <mergeCells count="5">
    <mergeCell ref="A2:AG2"/>
    <mergeCell ref="A10:P10"/>
    <mergeCell ref="P12:AG12"/>
    <mergeCell ref="P13:AG13"/>
    <mergeCell ref="P17:AG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13"/>
  <sheetViews>
    <sheetView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16.140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12"/>
      <c r="C5" s="32" t="s">
        <v>35</v>
      </c>
      <c r="D5" s="33">
        <v>44868.343055555553</v>
      </c>
      <c r="E5" s="32" t="s">
        <v>86</v>
      </c>
      <c r="F5" s="32" t="s">
        <v>87</v>
      </c>
      <c r="G5" s="33" t="s">
        <v>88</v>
      </c>
      <c r="H5" s="32" t="s">
        <v>58</v>
      </c>
      <c r="I5" s="32"/>
      <c r="J5" s="32" t="s">
        <v>89</v>
      </c>
      <c r="K5" s="32" t="s">
        <v>90</v>
      </c>
      <c r="L5" s="32" t="s">
        <v>43</v>
      </c>
      <c r="M5" s="32" t="s">
        <v>91</v>
      </c>
      <c r="N5" s="32" t="s">
        <v>92</v>
      </c>
      <c r="O5" s="32" t="s">
        <v>93</v>
      </c>
      <c r="P5" s="32" t="s">
        <v>94</v>
      </c>
      <c r="Q5" s="32" t="s">
        <v>48</v>
      </c>
      <c r="R5" s="32" t="s">
        <v>95</v>
      </c>
      <c r="S5" s="32" t="s">
        <v>50</v>
      </c>
      <c r="T5" s="34" t="s">
        <v>80</v>
      </c>
      <c r="U5" s="35">
        <v>3</v>
      </c>
      <c r="V5" s="32" t="s">
        <v>96</v>
      </c>
      <c r="W5" s="36">
        <v>1950000</v>
      </c>
      <c r="X5" s="36">
        <v>1950000</v>
      </c>
      <c r="Y5" s="36">
        <v>0</v>
      </c>
      <c r="Z5" s="36">
        <f>AA5/U5</f>
        <v>650000</v>
      </c>
      <c r="AA5" s="36">
        <v>1950000</v>
      </c>
      <c r="AB5" s="36">
        <v>580000</v>
      </c>
      <c r="AC5" s="36">
        <f>U5*AB5</f>
        <v>1740000</v>
      </c>
      <c r="AD5" s="37">
        <v>210000</v>
      </c>
      <c r="AE5" s="37"/>
      <c r="AF5" s="37"/>
      <c r="AG5" s="36"/>
    </row>
    <row r="6" spans="1:34" x14ac:dyDescent="0.25">
      <c r="A6" s="57" t="s">
        <v>82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AA6" s="25">
        <f t="shared" ref="AA6:AC6" si="0">SUM(AA5:AA5)</f>
        <v>1950000</v>
      </c>
      <c r="AB6" s="25">
        <f t="shared" si="0"/>
        <v>580000</v>
      </c>
      <c r="AC6" s="25">
        <f t="shared" si="0"/>
        <v>1740000</v>
      </c>
      <c r="AD6" s="25">
        <f>SUM(AD5:AD5)</f>
        <v>210000</v>
      </c>
      <c r="AE6" s="25"/>
      <c r="AF6" s="25"/>
      <c r="AG6" s="26"/>
    </row>
    <row r="8" spans="1:34" x14ac:dyDescent="0.25">
      <c r="P8" s="58" t="s">
        <v>83</v>
      </c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4" x14ac:dyDescent="0.25">
      <c r="P9" s="58" t="s">
        <v>84</v>
      </c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</row>
    <row r="10" spans="1:34" ht="14.45" x14ac:dyDescent="0.3">
      <c r="P10" s="28"/>
      <c r="Q10" s="28"/>
      <c r="R10" s="28"/>
      <c r="S10" s="28"/>
      <c r="T10" s="29"/>
      <c r="U10" s="30"/>
      <c r="V10" s="31"/>
      <c r="W10" s="31"/>
      <c r="X10" s="31"/>
      <c r="Y10" s="31"/>
      <c r="Z10" s="31"/>
      <c r="AA10" s="31"/>
      <c r="AB10" s="31"/>
      <c r="AC10" s="31"/>
      <c r="AG10" s="31"/>
    </row>
    <row r="11" spans="1:34" ht="14.45" x14ac:dyDescent="0.3">
      <c r="P11" s="28"/>
      <c r="Q11" s="28"/>
      <c r="R11" s="28"/>
      <c r="S11" s="28"/>
      <c r="T11" s="29"/>
      <c r="U11" s="30"/>
      <c r="V11" s="31"/>
      <c r="W11" s="31"/>
      <c r="X11" s="31"/>
      <c r="Y11" s="31"/>
      <c r="Z11" s="31"/>
      <c r="AA11" s="31"/>
      <c r="AB11" s="31"/>
      <c r="AC11" s="31"/>
      <c r="AG11" s="31"/>
    </row>
    <row r="12" spans="1:34" ht="14.45" x14ac:dyDescent="0.3">
      <c r="P12" s="28"/>
      <c r="Q12" s="28"/>
      <c r="R12" s="28"/>
      <c r="S12" s="28"/>
      <c r="T12" s="29"/>
      <c r="U12" s="30"/>
      <c r="V12" s="31"/>
      <c r="W12" s="31"/>
      <c r="X12" s="31"/>
      <c r="Y12" s="31"/>
      <c r="Z12" s="31"/>
      <c r="AA12" s="31"/>
      <c r="AB12" s="31"/>
      <c r="AC12" s="31"/>
      <c r="AG12" s="31"/>
    </row>
    <row r="13" spans="1:34" x14ac:dyDescent="0.25">
      <c r="P13" s="58" t="s">
        <v>85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</sheetData>
  <mergeCells count="5">
    <mergeCell ref="A2:AG2"/>
    <mergeCell ref="A6:P6"/>
    <mergeCell ref="P8:AG8"/>
    <mergeCell ref="P9:AG9"/>
    <mergeCell ref="P13:AG1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13"/>
  <sheetViews>
    <sheetView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12"/>
      <c r="C5" s="32" t="s">
        <v>35</v>
      </c>
      <c r="D5" s="33">
        <v>44867.671527777777</v>
      </c>
      <c r="E5" s="32" t="s">
        <v>432</v>
      </c>
      <c r="F5" s="32" t="s">
        <v>433</v>
      </c>
      <c r="G5" s="33" t="s">
        <v>434</v>
      </c>
      <c r="H5" s="32" t="s">
        <v>39</v>
      </c>
      <c r="I5" s="32" t="s">
        <v>40</v>
      </c>
      <c r="J5" s="32" t="s">
        <v>89</v>
      </c>
      <c r="K5" s="32" t="s">
        <v>435</v>
      </c>
      <c r="L5" s="32" t="s">
        <v>43</v>
      </c>
      <c r="M5" s="32" t="s">
        <v>91</v>
      </c>
      <c r="N5" s="32" t="s">
        <v>162</v>
      </c>
      <c r="O5" s="32" t="s">
        <v>436</v>
      </c>
      <c r="P5" s="32" t="s">
        <v>437</v>
      </c>
      <c r="Q5" s="32" t="s">
        <v>48</v>
      </c>
      <c r="R5" s="32" t="s">
        <v>376</v>
      </c>
      <c r="S5" s="32" t="s">
        <v>50</v>
      </c>
      <c r="T5" s="34" t="s">
        <v>377</v>
      </c>
      <c r="U5" s="35">
        <v>2</v>
      </c>
      <c r="V5" s="32" t="s">
        <v>277</v>
      </c>
      <c r="W5" s="36">
        <v>1300000</v>
      </c>
      <c r="X5" s="36">
        <v>1300000</v>
      </c>
      <c r="Y5" s="36">
        <v>0</v>
      </c>
      <c r="Z5" s="36">
        <f>AA5/U5</f>
        <v>6825000</v>
      </c>
      <c r="AA5" s="36">
        <v>13650000</v>
      </c>
      <c r="AB5" s="36">
        <v>580000</v>
      </c>
      <c r="AC5" s="36">
        <v>12180000</v>
      </c>
      <c r="AD5" s="37">
        <v>1470000</v>
      </c>
      <c r="AE5" s="37"/>
      <c r="AF5" s="37"/>
      <c r="AG5" s="36"/>
    </row>
    <row r="6" spans="1:34" x14ac:dyDescent="0.25">
      <c r="A6" s="57" t="s">
        <v>82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AA6" s="25">
        <f t="shared" ref="AA6:AC6" si="0">SUM(AA5:AA5)</f>
        <v>13650000</v>
      </c>
      <c r="AB6" s="25">
        <f t="shared" si="0"/>
        <v>580000</v>
      </c>
      <c r="AC6" s="25">
        <f t="shared" si="0"/>
        <v>12180000</v>
      </c>
      <c r="AD6" s="25">
        <f>SUM(AD5:AD5)</f>
        <v>1470000</v>
      </c>
      <c r="AE6" s="25"/>
      <c r="AF6" s="25"/>
      <c r="AG6" s="26"/>
    </row>
    <row r="8" spans="1:34" x14ac:dyDescent="0.25">
      <c r="P8" s="58" t="s">
        <v>83</v>
      </c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4" x14ac:dyDescent="0.25">
      <c r="P9" s="58" t="s">
        <v>84</v>
      </c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</row>
    <row r="10" spans="1:34" ht="14.45" x14ac:dyDescent="0.3">
      <c r="P10" s="28"/>
      <c r="Q10" s="28"/>
      <c r="R10" s="28"/>
      <c r="S10" s="28"/>
      <c r="T10" s="29"/>
      <c r="U10" s="30"/>
      <c r="V10" s="31"/>
      <c r="W10" s="31"/>
      <c r="X10" s="31"/>
      <c r="Y10" s="31"/>
      <c r="Z10" s="31"/>
      <c r="AA10" s="31"/>
      <c r="AB10" s="31"/>
      <c r="AC10" s="31"/>
      <c r="AG10" s="31"/>
    </row>
    <row r="11" spans="1:34" ht="14.45" x14ac:dyDescent="0.3">
      <c r="P11" s="28"/>
      <c r="Q11" s="28"/>
      <c r="R11" s="28"/>
      <c r="S11" s="28"/>
      <c r="T11" s="29"/>
      <c r="U11" s="30"/>
      <c r="V11" s="31"/>
      <c r="W11" s="31"/>
      <c r="X11" s="31"/>
      <c r="Y11" s="31"/>
      <c r="Z11" s="31"/>
      <c r="AA11" s="31"/>
      <c r="AB11" s="31"/>
      <c r="AC11" s="31"/>
      <c r="AG11" s="31"/>
    </row>
    <row r="12" spans="1:34" ht="14.45" x14ac:dyDescent="0.3">
      <c r="P12" s="28"/>
      <c r="Q12" s="28"/>
      <c r="R12" s="28"/>
      <c r="S12" s="28"/>
      <c r="T12" s="29"/>
      <c r="U12" s="30"/>
      <c r="V12" s="31"/>
      <c r="W12" s="31"/>
      <c r="X12" s="31"/>
      <c r="Y12" s="31"/>
      <c r="Z12" s="31"/>
      <c r="AA12" s="31"/>
      <c r="AB12" s="31"/>
      <c r="AC12" s="31"/>
      <c r="AG12" s="31"/>
    </row>
    <row r="13" spans="1:34" x14ac:dyDescent="0.25">
      <c r="P13" s="58" t="s">
        <v>85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</sheetData>
  <mergeCells count="5">
    <mergeCell ref="A2:AG2"/>
    <mergeCell ref="A6:P6"/>
    <mergeCell ref="P8:AG8"/>
    <mergeCell ref="P9:AG9"/>
    <mergeCell ref="P13:AG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15"/>
  <sheetViews>
    <sheetView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12"/>
      <c r="C5" s="32" t="s">
        <v>35</v>
      </c>
      <c r="D5" s="33">
        <v>44851.426388888889</v>
      </c>
      <c r="E5" s="32" t="s">
        <v>438</v>
      </c>
      <c r="F5" s="32" t="s">
        <v>439</v>
      </c>
      <c r="G5" s="33" t="s">
        <v>440</v>
      </c>
      <c r="H5" s="32" t="s">
        <v>58</v>
      </c>
      <c r="I5" s="32" t="s">
        <v>40</v>
      </c>
      <c r="J5" s="32" t="s">
        <v>89</v>
      </c>
      <c r="K5" s="32" t="s">
        <v>441</v>
      </c>
      <c r="L5" s="32" t="s">
        <v>43</v>
      </c>
      <c r="M5" s="32" t="s">
        <v>91</v>
      </c>
      <c r="N5" s="32" t="s">
        <v>162</v>
      </c>
      <c r="O5" s="32" t="s">
        <v>442</v>
      </c>
      <c r="P5" s="32" t="s">
        <v>443</v>
      </c>
      <c r="Q5" s="32" t="s">
        <v>48</v>
      </c>
      <c r="R5" s="32" t="s">
        <v>421</v>
      </c>
      <c r="S5" s="32" t="s">
        <v>50</v>
      </c>
      <c r="T5" s="34" t="s">
        <v>422</v>
      </c>
      <c r="U5" s="38">
        <v>2</v>
      </c>
      <c r="V5" s="36" t="s">
        <v>113</v>
      </c>
      <c r="W5" s="36">
        <v>1300000</v>
      </c>
      <c r="X5" s="36">
        <v>1300000</v>
      </c>
      <c r="Y5" s="36">
        <v>0</v>
      </c>
      <c r="Z5" s="36">
        <f>AA5/U5</f>
        <v>2600000</v>
      </c>
      <c r="AA5" s="36">
        <v>5200000</v>
      </c>
      <c r="AB5" s="36">
        <v>580000</v>
      </c>
      <c r="AC5" s="36">
        <v>4640000</v>
      </c>
      <c r="AD5" s="37">
        <v>560000</v>
      </c>
      <c r="AE5" s="37"/>
      <c r="AF5" s="37"/>
      <c r="AG5" s="36"/>
      <c r="AH5" s="1" t="s">
        <v>54</v>
      </c>
    </row>
    <row r="6" spans="1:34" ht="17.25" customHeight="1" x14ac:dyDescent="0.25">
      <c r="A6" s="12">
        <v>2</v>
      </c>
      <c r="B6" s="12"/>
      <c r="C6" s="32" t="s">
        <v>35</v>
      </c>
      <c r="D6" s="33">
        <v>44854.329861111109</v>
      </c>
      <c r="E6" s="32" t="s">
        <v>444</v>
      </c>
      <c r="F6" s="32" t="s">
        <v>445</v>
      </c>
      <c r="G6" s="33" t="s">
        <v>446</v>
      </c>
      <c r="H6" s="32" t="s">
        <v>58</v>
      </c>
      <c r="I6" s="32" t="s">
        <v>40</v>
      </c>
      <c r="J6" s="32" t="s">
        <v>89</v>
      </c>
      <c r="K6" s="32" t="s">
        <v>447</v>
      </c>
      <c r="L6" s="32" t="s">
        <v>43</v>
      </c>
      <c r="M6" s="32" t="s">
        <v>91</v>
      </c>
      <c r="N6" s="32" t="s">
        <v>162</v>
      </c>
      <c r="O6" s="32" t="s">
        <v>442</v>
      </c>
      <c r="P6" s="32" t="s">
        <v>443</v>
      </c>
      <c r="Q6" s="32" t="s">
        <v>48</v>
      </c>
      <c r="R6" s="32" t="s">
        <v>397</v>
      </c>
      <c r="S6" s="32" t="s">
        <v>50</v>
      </c>
      <c r="T6" s="34" t="s">
        <v>398</v>
      </c>
      <c r="U6" s="38">
        <v>3</v>
      </c>
      <c r="V6" s="36" t="s">
        <v>113</v>
      </c>
      <c r="W6" s="36">
        <v>1950000</v>
      </c>
      <c r="X6" s="36">
        <v>1950000</v>
      </c>
      <c r="Y6" s="36">
        <v>0</v>
      </c>
      <c r="Z6" s="36">
        <f>AA6/U6</f>
        <v>1733333.3333333333</v>
      </c>
      <c r="AA6" s="36">
        <v>5200000</v>
      </c>
      <c r="AB6" s="36">
        <v>580000</v>
      </c>
      <c r="AC6" s="36">
        <v>4640000</v>
      </c>
      <c r="AD6" s="37">
        <v>560000</v>
      </c>
      <c r="AE6" s="37"/>
      <c r="AF6" s="37"/>
      <c r="AG6" s="36"/>
      <c r="AH6" s="1" t="s">
        <v>54</v>
      </c>
    </row>
    <row r="7" spans="1:34" ht="17.25" customHeight="1" x14ac:dyDescent="0.25">
      <c r="A7" s="12">
        <v>3</v>
      </c>
      <c r="B7" s="12"/>
      <c r="C7" s="32" t="s">
        <v>35</v>
      </c>
      <c r="D7" s="33">
        <v>44868.343055555553</v>
      </c>
      <c r="E7" s="32" t="s">
        <v>448</v>
      </c>
      <c r="F7" s="32" t="s">
        <v>449</v>
      </c>
      <c r="G7" s="33" t="s">
        <v>450</v>
      </c>
      <c r="H7" s="32" t="s">
        <v>39</v>
      </c>
      <c r="I7" s="32" t="s">
        <v>40</v>
      </c>
      <c r="J7" s="32" t="s">
        <v>89</v>
      </c>
      <c r="K7" s="32" t="s">
        <v>451</v>
      </c>
      <c r="L7" s="32" t="s">
        <v>43</v>
      </c>
      <c r="M7" s="32" t="s">
        <v>91</v>
      </c>
      <c r="N7" s="32" t="s">
        <v>162</v>
      </c>
      <c r="O7" s="32" t="s">
        <v>442</v>
      </c>
      <c r="P7" s="32" t="s">
        <v>443</v>
      </c>
      <c r="Q7" s="32" t="s">
        <v>48</v>
      </c>
      <c r="R7" s="32" t="s">
        <v>137</v>
      </c>
      <c r="S7" s="32" t="s">
        <v>50</v>
      </c>
      <c r="T7" s="34" t="s">
        <v>138</v>
      </c>
      <c r="U7" s="35">
        <v>2</v>
      </c>
      <c r="V7" s="32" t="s">
        <v>113</v>
      </c>
      <c r="W7" s="36">
        <v>1300000</v>
      </c>
      <c r="X7" s="36">
        <v>1300000</v>
      </c>
      <c r="Y7" s="36">
        <v>0</v>
      </c>
      <c r="Z7" s="36">
        <f>AA7/U7</f>
        <v>650000</v>
      </c>
      <c r="AA7" s="36">
        <v>1300000</v>
      </c>
      <c r="AB7" s="36">
        <v>580000</v>
      </c>
      <c r="AC7" s="36">
        <f>U7*AB7</f>
        <v>1160000</v>
      </c>
      <c r="AD7" s="37">
        <v>140000</v>
      </c>
      <c r="AE7" s="37"/>
      <c r="AF7" s="37"/>
      <c r="AG7" s="36"/>
    </row>
    <row r="8" spans="1:34" x14ac:dyDescent="0.25">
      <c r="A8" s="57" t="s">
        <v>82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AA8" s="25">
        <f t="shared" ref="AA8:AC8" si="0">SUM(AA5:AA7)</f>
        <v>11700000</v>
      </c>
      <c r="AB8" s="25">
        <f t="shared" si="0"/>
        <v>1740000</v>
      </c>
      <c r="AC8" s="25">
        <f t="shared" si="0"/>
        <v>10440000</v>
      </c>
      <c r="AD8" s="25">
        <f>SUM(AD5:AD7)</f>
        <v>1260000</v>
      </c>
      <c r="AE8" s="25"/>
      <c r="AF8" s="25"/>
      <c r="AG8" s="26"/>
    </row>
    <row r="10" spans="1:34" x14ac:dyDescent="0.25">
      <c r="P10" s="58" t="s">
        <v>83</v>
      </c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</row>
    <row r="11" spans="1:34" x14ac:dyDescent="0.25">
      <c r="P11" s="58" t="s">
        <v>84</v>
      </c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</row>
    <row r="12" spans="1:34" ht="14.45" x14ac:dyDescent="0.3">
      <c r="P12" s="28"/>
      <c r="Q12" s="28"/>
      <c r="R12" s="28"/>
      <c r="S12" s="28"/>
      <c r="T12" s="29"/>
      <c r="U12" s="30"/>
      <c r="V12" s="31"/>
      <c r="W12" s="31"/>
      <c r="X12" s="31"/>
      <c r="Y12" s="31"/>
      <c r="Z12" s="31"/>
      <c r="AA12" s="31"/>
      <c r="AB12" s="31"/>
      <c r="AC12" s="31"/>
      <c r="AG12" s="31"/>
    </row>
    <row r="13" spans="1:34" ht="14.45" x14ac:dyDescent="0.3">
      <c r="P13" s="28"/>
      <c r="Q13" s="28"/>
      <c r="R13" s="28"/>
      <c r="S13" s="28"/>
      <c r="T13" s="29"/>
      <c r="U13" s="30"/>
      <c r="V13" s="31"/>
      <c r="W13" s="31"/>
      <c r="X13" s="31"/>
      <c r="Y13" s="31"/>
      <c r="Z13" s="31"/>
      <c r="AA13" s="31"/>
      <c r="AB13" s="31"/>
      <c r="AC13" s="31"/>
      <c r="AG13" s="31"/>
    </row>
    <row r="14" spans="1:34" ht="14.45" x14ac:dyDescent="0.3">
      <c r="P14" s="28"/>
      <c r="Q14" s="28"/>
      <c r="R14" s="28"/>
      <c r="S14" s="28"/>
      <c r="T14" s="29"/>
      <c r="U14" s="30"/>
      <c r="V14" s="31"/>
      <c r="W14" s="31"/>
      <c r="X14" s="31"/>
      <c r="Y14" s="31"/>
      <c r="Z14" s="31"/>
      <c r="AA14" s="31"/>
      <c r="AB14" s="31"/>
      <c r="AC14" s="31"/>
      <c r="AG14" s="31"/>
    </row>
    <row r="15" spans="1:34" x14ac:dyDescent="0.25">
      <c r="P15" s="58" t="s">
        <v>85</v>
      </c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</row>
  </sheetData>
  <mergeCells count="5">
    <mergeCell ref="A2:AG2"/>
    <mergeCell ref="A8:P8"/>
    <mergeCell ref="P10:AG10"/>
    <mergeCell ref="P11:AG11"/>
    <mergeCell ref="P15:AG1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14"/>
  <sheetViews>
    <sheetView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12"/>
      <c r="C5" s="32" t="s">
        <v>35</v>
      </c>
      <c r="D5" s="33">
        <v>44840.334027777775</v>
      </c>
      <c r="E5" s="32" t="s">
        <v>452</v>
      </c>
      <c r="F5" s="32" t="s">
        <v>453</v>
      </c>
      <c r="G5" s="33" t="s">
        <v>454</v>
      </c>
      <c r="H5" s="32" t="s">
        <v>39</v>
      </c>
      <c r="I5" s="32"/>
      <c r="J5" s="32" t="s">
        <v>89</v>
      </c>
      <c r="K5" s="32" t="s">
        <v>455</v>
      </c>
      <c r="L5" s="32" t="s">
        <v>43</v>
      </c>
      <c r="M5" s="32" t="s">
        <v>91</v>
      </c>
      <c r="N5" s="32" t="s">
        <v>162</v>
      </c>
      <c r="O5" s="32" t="s">
        <v>456</v>
      </c>
      <c r="P5" s="32" t="s">
        <v>457</v>
      </c>
      <c r="Q5" s="32" t="s">
        <v>48</v>
      </c>
      <c r="R5" s="32" t="s">
        <v>458</v>
      </c>
      <c r="S5" s="32" t="s">
        <v>50</v>
      </c>
      <c r="T5" s="34" t="s">
        <v>459</v>
      </c>
      <c r="U5" s="38">
        <v>3</v>
      </c>
      <c r="V5" s="36" t="s">
        <v>81</v>
      </c>
      <c r="W5" s="36">
        <v>1950000</v>
      </c>
      <c r="X5" s="36">
        <v>1950000</v>
      </c>
      <c r="Y5" s="36">
        <v>0</v>
      </c>
      <c r="Z5" s="36">
        <f>AA5/U5</f>
        <v>1633333.3333333333</v>
      </c>
      <c r="AA5" s="36">
        <v>4900000</v>
      </c>
      <c r="AB5" s="36">
        <v>580000</v>
      </c>
      <c r="AC5" s="36">
        <v>4550000</v>
      </c>
      <c r="AD5" s="37">
        <v>350000</v>
      </c>
      <c r="AE5" s="37"/>
      <c r="AF5" s="37"/>
      <c r="AG5" s="36"/>
      <c r="AH5" s="1" t="s">
        <v>54</v>
      </c>
    </row>
    <row r="6" spans="1:34" ht="17.25" customHeight="1" x14ac:dyDescent="0.25">
      <c r="A6" s="12">
        <v>2</v>
      </c>
      <c r="B6" s="12"/>
      <c r="C6" s="32" t="s">
        <v>35</v>
      </c>
      <c r="D6" s="33">
        <v>44846.406944444447</v>
      </c>
      <c r="E6" s="32" t="s">
        <v>460</v>
      </c>
      <c r="F6" s="32" t="s">
        <v>461</v>
      </c>
      <c r="G6" s="33" t="s">
        <v>462</v>
      </c>
      <c r="H6" s="32" t="s">
        <v>58</v>
      </c>
      <c r="I6" s="32"/>
      <c r="J6" s="32" t="s">
        <v>89</v>
      </c>
      <c r="K6" s="32" t="s">
        <v>463</v>
      </c>
      <c r="L6" s="32" t="s">
        <v>43</v>
      </c>
      <c r="M6" s="32" t="s">
        <v>91</v>
      </c>
      <c r="N6" s="32" t="s">
        <v>162</v>
      </c>
      <c r="O6" s="32" t="s">
        <v>456</v>
      </c>
      <c r="P6" s="32" t="s">
        <v>457</v>
      </c>
      <c r="Q6" s="32" t="s">
        <v>48</v>
      </c>
      <c r="R6" s="32" t="s">
        <v>464</v>
      </c>
      <c r="S6" s="32" t="s">
        <v>50</v>
      </c>
      <c r="T6" s="34" t="s">
        <v>201</v>
      </c>
      <c r="U6" s="38">
        <v>3</v>
      </c>
      <c r="V6" s="36" t="s">
        <v>106</v>
      </c>
      <c r="W6" s="36">
        <v>1950000</v>
      </c>
      <c r="X6" s="36">
        <v>1950000</v>
      </c>
      <c r="Y6" s="36">
        <v>0</v>
      </c>
      <c r="Z6" s="36">
        <f>AA6/U6</f>
        <v>3583333.3333333335</v>
      </c>
      <c r="AA6" s="36">
        <v>10750000</v>
      </c>
      <c r="AB6" s="36">
        <v>580000</v>
      </c>
      <c r="AC6" s="36">
        <v>9770000</v>
      </c>
      <c r="AD6" s="37">
        <v>980000</v>
      </c>
      <c r="AE6" s="37"/>
      <c r="AF6" s="37"/>
      <c r="AG6" s="36"/>
      <c r="AH6" s="1" t="s">
        <v>54</v>
      </c>
    </row>
    <row r="7" spans="1:34" x14ac:dyDescent="0.25">
      <c r="A7" s="57" t="s">
        <v>82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AA7" s="25">
        <f t="shared" ref="AA7:AC7" si="0">SUM(AA5:AA6)</f>
        <v>15650000</v>
      </c>
      <c r="AB7" s="25">
        <f t="shared" si="0"/>
        <v>1160000</v>
      </c>
      <c r="AC7" s="25">
        <f t="shared" si="0"/>
        <v>14320000</v>
      </c>
      <c r="AD7" s="25">
        <f>SUM(AD5:AD6)</f>
        <v>1330000</v>
      </c>
      <c r="AE7" s="25"/>
      <c r="AF7" s="25"/>
      <c r="AG7" s="26"/>
    </row>
    <row r="9" spans="1:34" x14ac:dyDescent="0.25">
      <c r="P9" s="58" t="s">
        <v>83</v>
      </c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</row>
    <row r="10" spans="1:34" x14ac:dyDescent="0.25">
      <c r="P10" s="58" t="s">
        <v>84</v>
      </c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</row>
    <row r="11" spans="1:34" ht="14.45" x14ac:dyDescent="0.3">
      <c r="P11" s="28"/>
      <c r="Q11" s="28"/>
      <c r="R11" s="28"/>
      <c r="S11" s="28"/>
      <c r="T11" s="29"/>
      <c r="U11" s="30"/>
      <c r="V11" s="31"/>
      <c r="W11" s="31"/>
      <c r="X11" s="31"/>
      <c r="Y11" s="31"/>
      <c r="Z11" s="31"/>
      <c r="AA11" s="31"/>
      <c r="AB11" s="31"/>
      <c r="AC11" s="31"/>
      <c r="AG11" s="31"/>
    </row>
    <row r="12" spans="1:34" ht="14.45" x14ac:dyDescent="0.3">
      <c r="P12" s="28"/>
      <c r="Q12" s="28"/>
      <c r="R12" s="28"/>
      <c r="S12" s="28"/>
      <c r="T12" s="29"/>
      <c r="U12" s="30"/>
      <c r="V12" s="31"/>
      <c r="W12" s="31"/>
      <c r="X12" s="31"/>
      <c r="Y12" s="31"/>
      <c r="Z12" s="31"/>
      <c r="AA12" s="31"/>
      <c r="AB12" s="31"/>
      <c r="AC12" s="31"/>
      <c r="AG12" s="31"/>
    </row>
    <row r="13" spans="1:34" ht="14.45" x14ac:dyDescent="0.3">
      <c r="P13" s="28"/>
      <c r="Q13" s="28"/>
      <c r="R13" s="28"/>
      <c r="S13" s="28"/>
      <c r="T13" s="29"/>
      <c r="U13" s="30"/>
      <c r="V13" s="31"/>
      <c r="W13" s="31"/>
      <c r="X13" s="31"/>
      <c r="Y13" s="31"/>
      <c r="Z13" s="31"/>
      <c r="AA13" s="31"/>
      <c r="AB13" s="31"/>
      <c r="AC13" s="31"/>
      <c r="AG13" s="31"/>
    </row>
    <row r="14" spans="1:34" x14ac:dyDescent="0.25">
      <c r="P14" s="58" t="s">
        <v>85</v>
      </c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</row>
  </sheetData>
  <mergeCells count="5">
    <mergeCell ref="A2:AG2"/>
    <mergeCell ref="A7:P7"/>
    <mergeCell ref="P9:AG9"/>
    <mergeCell ref="P10:AG10"/>
    <mergeCell ref="P14:AG1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15"/>
  <sheetViews>
    <sheetView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12"/>
      <c r="C5" s="32" t="s">
        <v>35</v>
      </c>
      <c r="D5" s="33">
        <v>44874.328472222223</v>
      </c>
      <c r="E5" s="32" t="s">
        <v>465</v>
      </c>
      <c r="F5" s="32" t="s">
        <v>466</v>
      </c>
      <c r="G5" s="33" t="s">
        <v>467</v>
      </c>
      <c r="H5" s="32" t="s">
        <v>39</v>
      </c>
      <c r="I5" s="32"/>
      <c r="J5" s="32" t="s">
        <v>89</v>
      </c>
      <c r="K5" s="32" t="s">
        <v>468</v>
      </c>
      <c r="L5" s="32" t="s">
        <v>43</v>
      </c>
      <c r="M5" s="32" t="s">
        <v>91</v>
      </c>
      <c r="N5" s="32" t="s">
        <v>92</v>
      </c>
      <c r="O5" s="32" t="s">
        <v>469</v>
      </c>
      <c r="P5" s="32" t="s">
        <v>470</v>
      </c>
      <c r="Q5" s="32" t="s">
        <v>48</v>
      </c>
      <c r="R5" s="32" t="s">
        <v>129</v>
      </c>
      <c r="S5" s="32" t="s">
        <v>50</v>
      </c>
      <c r="T5" s="34" t="s">
        <v>130</v>
      </c>
      <c r="U5" s="35">
        <v>3</v>
      </c>
      <c r="V5" s="32" t="s">
        <v>131</v>
      </c>
      <c r="W5" s="36">
        <v>1950000</v>
      </c>
      <c r="X5" s="36">
        <v>1950000</v>
      </c>
      <c r="Y5" s="36">
        <v>0</v>
      </c>
      <c r="Z5" s="36">
        <f>AA5/U5</f>
        <v>650000</v>
      </c>
      <c r="AA5" s="36">
        <v>1950000</v>
      </c>
      <c r="AB5" s="36">
        <v>580000</v>
      </c>
      <c r="AC5" s="36">
        <f>U5*AB5</f>
        <v>1740000</v>
      </c>
      <c r="AD5" s="37">
        <v>210000</v>
      </c>
      <c r="AE5" s="37"/>
      <c r="AF5" s="37"/>
      <c r="AG5" s="36"/>
    </row>
    <row r="6" spans="1:34" ht="17.25" customHeight="1" x14ac:dyDescent="0.25">
      <c r="A6" s="12">
        <v>2</v>
      </c>
      <c r="B6" s="12"/>
      <c r="C6" s="32" t="s">
        <v>35</v>
      </c>
      <c r="D6" s="33">
        <v>44869.337500000001</v>
      </c>
      <c r="E6" s="32" t="s">
        <v>471</v>
      </c>
      <c r="F6" s="32" t="s">
        <v>472</v>
      </c>
      <c r="G6" s="33" t="s">
        <v>473</v>
      </c>
      <c r="H6" s="32" t="s">
        <v>58</v>
      </c>
      <c r="I6" s="32" t="s">
        <v>40</v>
      </c>
      <c r="J6" s="32" t="s">
        <v>89</v>
      </c>
      <c r="K6" s="32" t="s">
        <v>474</v>
      </c>
      <c r="L6" s="32" t="s">
        <v>43</v>
      </c>
      <c r="M6" s="32" t="s">
        <v>91</v>
      </c>
      <c r="N6" s="32" t="s">
        <v>92</v>
      </c>
      <c r="O6" s="32" t="s">
        <v>469</v>
      </c>
      <c r="P6" s="32" t="s">
        <v>470</v>
      </c>
      <c r="Q6" s="32" t="s">
        <v>48</v>
      </c>
      <c r="R6" s="32" t="s">
        <v>104</v>
      </c>
      <c r="S6" s="32" t="s">
        <v>50</v>
      </c>
      <c r="T6" s="34" t="s">
        <v>105</v>
      </c>
      <c r="U6" s="35">
        <v>2</v>
      </c>
      <c r="V6" s="32" t="s">
        <v>106</v>
      </c>
      <c r="W6" s="36">
        <v>1300000</v>
      </c>
      <c r="X6" s="36">
        <v>1300000</v>
      </c>
      <c r="Y6" s="36">
        <v>0</v>
      </c>
      <c r="Z6" s="36">
        <f>AA6/U6</f>
        <v>1300000</v>
      </c>
      <c r="AA6" s="36">
        <v>2600000</v>
      </c>
      <c r="AB6" s="36">
        <v>580000</v>
      </c>
      <c r="AC6" s="36">
        <v>2320000</v>
      </c>
      <c r="AD6" s="37">
        <v>280000</v>
      </c>
      <c r="AE6" s="37"/>
      <c r="AF6" s="37"/>
      <c r="AG6" s="36"/>
    </row>
    <row r="7" spans="1:34" ht="17.25" customHeight="1" x14ac:dyDescent="0.25">
      <c r="A7" s="12">
        <v>3</v>
      </c>
      <c r="B7" s="12"/>
      <c r="C7" s="32" t="s">
        <v>35</v>
      </c>
      <c r="D7" s="33">
        <v>44874.328472222223</v>
      </c>
      <c r="E7" s="32" t="s">
        <v>475</v>
      </c>
      <c r="F7" s="32" t="s">
        <v>476</v>
      </c>
      <c r="G7" s="33" t="s">
        <v>477</v>
      </c>
      <c r="H7" s="32" t="s">
        <v>58</v>
      </c>
      <c r="I7" s="32"/>
      <c r="J7" s="32" t="s">
        <v>89</v>
      </c>
      <c r="K7" s="32" t="s">
        <v>478</v>
      </c>
      <c r="L7" s="32" t="s">
        <v>43</v>
      </c>
      <c r="M7" s="32" t="s">
        <v>91</v>
      </c>
      <c r="N7" s="32" t="s">
        <v>92</v>
      </c>
      <c r="O7" s="32" t="s">
        <v>469</v>
      </c>
      <c r="P7" s="32" t="s">
        <v>470</v>
      </c>
      <c r="Q7" s="32" t="s">
        <v>48</v>
      </c>
      <c r="R7" s="32" t="s">
        <v>129</v>
      </c>
      <c r="S7" s="32" t="s">
        <v>50</v>
      </c>
      <c r="T7" s="34" t="s">
        <v>130</v>
      </c>
      <c r="U7" s="35">
        <v>3</v>
      </c>
      <c r="V7" s="32" t="s">
        <v>131</v>
      </c>
      <c r="W7" s="36">
        <v>1950000</v>
      </c>
      <c r="X7" s="36">
        <v>1950000</v>
      </c>
      <c r="Y7" s="36">
        <v>0</v>
      </c>
      <c r="Z7" s="36">
        <f>AA7/U7</f>
        <v>650000</v>
      </c>
      <c r="AA7" s="36">
        <v>1950000</v>
      </c>
      <c r="AB7" s="36">
        <v>580000</v>
      </c>
      <c r="AC7" s="36">
        <f>U7*AB7</f>
        <v>1740000</v>
      </c>
      <c r="AD7" s="37">
        <v>210000</v>
      </c>
      <c r="AE7" s="37"/>
      <c r="AF7" s="37"/>
      <c r="AG7" s="36"/>
    </row>
    <row r="8" spans="1:34" x14ac:dyDescent="0.25">
      <c r="A8" s="57" t="s">
        <v>82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AA8" s="25">
        <f t="shared" ref="AA8:AC8" si="0">SUM(AA5:AA7)</f>
        <v>6500000</v>
      </c>
      <c r="AB8" s="25">
        <f t="shared" si="0"/>
        <v>1740000</v>
      </c>
      <c r="AC8" s="25">
        <f t="shared" si="0"/>
        <v>5800000</v>
      </c>
      <c r="AD8" s="25">
        <f>SUM(AD5:AD7)</f>
        <v>700000</v>
      </c>
      <c r="AE8" s="25"/>
      <c r="AF8" s="25"/>
      <c r="AG8" s="26"/>
    </row>
    <row r="10" spans="1:34" x14ac:dyDescent="0.25">
      <c r="P10" s="58" t="s">
        <v>83</v>
      </c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</row>
    <row r="11" spans="1:34" x14ac:dyDescent="0.25">
      <c r="P11" s="58" t="s">
        <v>84</v>
      </c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</row>
    <row r="12" spans="1:34" ht="14.45" x14ac:dyDescent="0.3">
      <c r="P12" s="28"/>
      <c r="Q12" s="28"/>
      <c r="R12" s="28"/>
      <c r="S12" s="28"/>
      <c r="T12" s="29"/>
      <c r="U12" s="30"/>
      <c r="V12" s="31"/>
      <c r="W12" s="31"/>
      <c r="X12" s="31"/>
      <c r="Y12" s="31"/>
      <c r="Z12" s="31"/>
      <c r="AA12" s="31"/>
      <c r="AB12" s="31"/>
      <c r="AC12" s="31"/>
      <c r="AG12" s="31"/>
    </row>
    <row r="13" spans="1:34" ht="14.45" x14ac:dyDescent="0.3">
      <c r="P13" s="28"/>
      <c r="Q13" s="28"/>
      <c r="R13" s="28"/>
      <c r="S13" s="28"/>
      <c r="T13" s="29"/>
      <c r="U13" s="30"/>
      <c r="V13" s="31"/>
      <c r="W13" s="31"/>
      <c r="X13" s="31"/>
      <c r="Y13" s="31"/>
      <c r="Z13" s="31"/>
      <c r="AA13" s="31"/>
      <c r="AB13" s="31"/>
      <c r="AC13" s="31"/>
      <c r="AG13" s="31"/>
    </row>
    <row r="14" spans="1:34" ht="14.45" x14ac:dyDescent="0.3">
      <c r="P14" s="28"/>
      <c r="Q14" s="28"/>
      <c r="R14" s="28"/>
      <c r="S14" s="28"/>
      <c r="T14" s="29"/>
      <c r="U14" s="30"/>
      <c r="V14" s="31"/>
      <c r="W14" s="31"/>
      <c r="X14" s="31"/>
      <c r="Y14" s="31"/>
      <c r="Z14" s="31"/>
      <c r="AA14" s="31"/>
      <c r="AB14" s="31"/>
      <c r="AC14" s="31"/>
      <c r="AG14" s="31"/>
    </row>
    <row r="15" spans="1:34" x14ac:dyDescent="0.25">
      <c r="P15" s="58" t="s">
        <v>85</v>
      </c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</row>
  </sheetData>
  <mergeCells count="5">
    <mergeCell ref="A2:AG2"/>
    <mergeCell ref="A8:P8"/>
    <mergeCell ref="P10:AG10"/>
    <mergeCell ref="P11:AG11"/>
    <mergeCell ref="P15:AG1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17"/>
  <sheetViews>
    <sheetView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12"/>
      <c r="C5" s="32" t="s">
        <v>35</v>
      </c>
      <c r="D5" s="33">
        <v>44872.329861111109</v>
      </c>
      <c r="E5" s="32" t="s">
        <v>479</v>
      </c>
      <c r="F5" s="32" t="s">
        <v>480</v>
      </c>
      <c r="G5" s="33" t="s">
        <v>481</v>
      </c>
      <c r="H5" s="32" t="s">
        <v>58</v>
      </c>
      <c r="I5" s="32"/>
      <c r="J5" s="32" t="s">
        <v>89</v>
      </c>
      <c r="K5" s="32" t="s">
        <v>482</v>
      </c>
      <c r="L5" s="32" t="s">
        <v>43</v>
      </c>
      <c r="M5" s="32" t="s">
        <v>91</v>
      </c>
      <c r="N5" s="32" t="s">
        <v>92</v>
      </c>
      <c r="O5" s="32" t="s">
        <v>483</v>
      </c>
      <c r="P5" s="32" t="s">
        <v>484</v>
      </c>
      <c r="Q5" s="32" t="s">
        <v>48</v>
      </c>
      <c r="R5" s="32" t="s">
        <v>485</v>
      </c>
      <c r="S5" s="32" t="s">
        <v>50</v>
      </c>
      <c r="T5" s="34" t="s">
        <v>486</v>
      </c>
      <c r="U5" s="35">
        <v>3</v>
      </c>
      <c r="V5" s="32" t="s">
        <v>131</v>
      </c>
      <c r="W5" s="36">
        <v>1950000</v>
      </c>
      <c r="X5" s="36">
        <v>1950000</v>
      </c>
      <c r="Y5" s="36">
        <v>0</v>
      </c>
      <c r="Z5" s="36">
        <f>AA5/U5</f>
        <v>650000</v>
      </c>
      <c r="AA5" s="36">
        <v>1950000</v>
      </c>
      <c r="AB5" s="36">
        <v>580000</v>
      </c>
      <c r="AC5" s="36">
        <f>U5*AB5</f>
        <v>1740000</v>
      </c>
      <c r="AD5" s="37">
        <v>210000</v>
      </c>
      <c r="AE5" s="37"/>
      <c r="AF5" s="37"/>
      <c r="AG5" s="36"/>
    </row>
    <row r="6" spans="1:34" ht="17.25" customHeight="1" x14ac:dyDescent="0.25">
      <c r="A6" s="12">
        <v>2</v>
      </c>
      <c r="B6" s="12"/>
      <c r="C6" s="32" t="s">
        <v>35</v>
      </c>
      <c r="D6" s="33">
        <v>44866.446527777778</v>
      </c>
      <c r="E6" s="32" t="s">
        <v>487</v>
      </c>
      <c r="F6" s="32" t="s">
        <v>488</v>
      </c>
      <c r="G6" s="33" t="s">
        <v>489</v>
      </c>
      <c r="H6" s="32" t="s">
        <v>39</v>
      </c>
      <c r="I6" s="32"/>
      <c r="J6" s="32" t="s">
        <v>89</v>
      </c>
      <c r="K6" s="32" t="s">
        <v>490</v>
      </c>
      <c r="L6" s="32" t="s">
        <v>43</v>
      </c>
      <c r="M6" s="32" t="s">
        <v>91</v>
      </c>
      <c r="N6" s="32" t="s">
        <v>92</v>
      </c>
      <c r="O6" s="32" t="s">
        <v>483</v>
      </c>
      <c r="P6" s="32" t="s">
        <v>484</v>
      </c>
      <c r="Q6" s="32" t="s">
        <v>48</v>
      </c>
      <c r="R6" s="32" t="s">
        <v>149</v>
      </c>
      <c r="S6" s="32" t="s">
        <v>50</v>
      </c>
      <c r="T6" s="34" t="s">
        <v>150</v>
      </c>
      <c r="U6" s="35">
        <v>2</v>
      </c>
      <c r="V6" s="32" t="s">
        <v>52</v>
      </c>
      <c r="W6" s="36">
        <v>1300000</v>
      </c>
      <c r="X6" s="36">
        <v>1300000</v>
      </c>
      <c r="Y6" s="36">
        <v>0</v>
      </c>
      <c r="Z6" s="36">
        <f>AA6/U6</f>
        <v>1300000</v>
      </c>
      <c r="AA6" s="36">
        <v>2600000</v>
      </c>
      <c r="AB6" s="36">
        <v>580000</v>
      </c>
      <c r="AC6" s="36">
        <v>2320000</v>
      </c>
      <c r="AD6" s="37">
        <v>280000</v>
      </c>
      <c r="AE6" s="37"/>
      <c r="AF6" s="37"/>
      <c r="AG6" s="36"/>
    </row>
    <row r="7" spans="1:34" ht="17.25" customHeight="1" x14ac:dyDescent="0.25">
      <c r="A7" s="12">
        <v>3</v>
      </c>
      <c r="B7" s="12"/>
      <c r="C7" s="32" t="s">
        <v>35</v>
      </c>
      <c r="D7" s="33">
        <v>44862.336111111108</v>
      </c>
      <c r="E7" s="32" t="s">
        <v>491</v>
      </c>
      <c r="F7" s="32" t="s">
        <v>492</v>
      </c>
      <c r="G7" s="33" t="s">
        <v>493</v>
      </c>
      <c r="H7" s="32" t="s">
        <v>58</v>
      </c>
      <c r="I7" s="32" t="s">
        <v>40</v>
      </c>
      <c r="J7" s="32" t="s">
        <v>89</v>
      </c>
      <c r="K7" s="32" t="s">
        <v>494</v>
      </c>
      <c r="L7" s="32" t="s">
        <v>43</v>
      </c>
      <c r="M7" s="32" t="s">
        <v>91</v>
      </c>
      <c r="N7" s="32" t="s">
        <v>92</v>
      </c>
      <c r="O7" s="32" t="s">
        <v>483</v>
      </c>
      <c r="P7" s="32" t="s">
        <v>484</v>
      </c>
      <c r="Q7" s="32" t="s">
        <v>48</v>
      </c>
      <c r="R7" s="32" t="s">
        <v>458</v>
      </c>
      <c r="S7" s="32" t="s">
        <v>50</v>
      </c>
      <c r="T7" s="34" t="s">
        <v>459</v>
      </c>
      <c r="U7" s="38">
        <v>3</v>
      </c>
      <c r="V7" s="36" t="s">
        <v>81</v>
      </c>
      <c r="W7" s="36">
        <v>1950000</v>
      </c>
      <c r="X7" s="36">
        <v>1950000</v>
      </c>
      <c r="Y7" s="36">
        <v>0</v>
      </c>
      <c r="Z7" s="36">
        <f>AA7/U7</f>
        <v>650000</v>
      </c>
      <c r="AA7" s="36">
        <v>1950000</v>
      </c>
      <c r="AB7" s="36">
        <v>580000</v>
      </c>
      <c r="AC7" s="36">
        <f>U7*AB7</f>
        <v>1740000</v>
      </c>
      <c r="AD7" s="37">
        <v>210000</v>
      </c>
      <c r="AE7" s="37"/>
      <c r="AF7" s="37"/>
      <c r="AG7" s="36"/>
      <c r="AH7" s="1" t="s">
        <v>54</v>
      </c>
    </row>
    <row r="8" spans="1:34" ht="17.25" customHeight="1" x14ac:dyDescent="0.25">
      <c r="A8" s="12">
        <v>4</v>
      </c>
      <c r="B8" s="12"/>
      <c r="C8" s="32" t="s">
        <v>35</v>
      </c>
      <c r="D8" s="33">
        <v>44866.384722222225</v>
      </c>
      <c r="E8" s="32" t="s">
        <v>495</v>
      </c>
      <c r="F8" s="32" t="s">
        <v>496</v>
      </c>
      <c r="G8" s="33" t="s">
        <v>497</v>
      </c>
      <c r="H8" s="32" t="s">
        <v>39</v>
      </c>
      <c r="I8" s="32"/>
      <c r="J8" s="32" t="s">
        <v>308</v>
      </c>
      <c r="K8" s="32" t="s">
        <v>498</v>
      </c>
      <c r="L8" s="32" t="s">
        <v>43</v>
      </c>
      <c r="M8" s="32" t="s">
        <v>91</v>
      </c>
      <c r="N8" s="32" t="s">
        <v>92</v>
      </c>
      <c r="O8" s="32" t="s">
        <v>483</v>
      </c>
      <c r="P8" s="32" t="s">
        <v>484</v>
      </c>
      <c r="Q8" s="32" t="s">
        <v>48</v>
      </c>
      <c r="R8" s="32" t="s">
        <v>499</v>
      </c>
      <c r="S8" s="32" t="s">
        <v>50</v>
      </c>
      <c r="T8" s="34" t="s">
        <v>500</v>
      </c>
      <c r="U8" s="35">
        <v>2</v>
      </c>
      <c r="V8" s="32" t="s">
        <v>157</v>
      </c>
      <c r="W8" s="36">
        <v>1300000</v>
      </c>
      <c r="X8" s="36">
        <v>1300000</v>
      </c>
      <c r="Y8" s="36">
        <v>0</v>
      </c>
      <c r="Z8" s="36">
        <f>AA8/U8</f>
        <v>650000</v>
      </c>
      <c r="AA8" s="36">
        <v>1300000</v>
      </c>
      <c r="AB8" s="36">
        <v>580000</v>
      </c>
      <c r="AC8" s="36">
        <f>U8*AB8</f>
        <v>1160000</v>
      </c>
      <c r="AD8" s="37">
        <v>140000</v>
      </c>
      <c r="AE8" s="37"/>
      <c r="AF8" s="37"/>
      <c r="AG8" s="36"/>
    </row>
    <row r="9" spans="1:34" ht="17.25" customHeight="1" x14ac:dyDescent="0.25">
      <c r="A9" s="12">
        <v>5</v>
      </c>
      <c r="B9" s="12"/>
      <c r="C9" s="32" t="s">
        <v>35</v>
      </c>
      <c r="D9" s="33">
        <v>44886.362500000003</v>
      </c>
      <c r="E9" s="32" t="s">
        <v>501</v>
      </c>
      <c r="F9" s="32" t="s">
        <v>502</v>
      </c>
      <c r="G9" s="33" t="s">
        <v>503</v>
      </c>
      <c r="H9" s="32" t="s">
        <v>58</v>
      </c>
      <c r="I9" s="32"/>
      <c r="J9" s="32" t="s">
        <v>89</v>
      </c>
      <c r="K9" s="32" t="s">
        <v>504</v>
      </c>
      <c r="L9" s="32" t="s">
        <v>43</v>
      </c>
      <c r="M9" s="32" t="s">
        <v>91</v>
      </c>
      <c r="N9" s="32" t="s">
        <v>92</v>
      </c>
      <c r="O9" s="32" t="s">
        <v>483</v>
      </c>
      <c r="P9" s="32" t="s">
        <v>484</v>
      </c>
      <c r="Q9" s="32" t="s">
        <v>48</v>
      </c>
      <c r="R9" s="32" t="s">
        <v>505</v>
      </c>
      <c r="S9" s="32" t="s">
        <v>50</v>
      </c>
      <c r="T9" s="34" t="s">
        <v>348</v>
      </c>
      <c r="U9" s="35">
        <v>3</v>
      </c>
      <c r="V9" s="32" t="s">
        <v>157</v>
      </c>
      <c r="W9" s="36">
        <v>1950000</v>
      </c>
      <c r="X9" s="36">
        <v>1950000</v>
      </c>
      <c r="Y9" s="36">
        <v>0</v>
      </c>
      <c r="Z9" s="36">
        <f>AA9/U9</f>
        <v>1516666.6666666667</v>
      </c>
      <c r="AA9" s="36">
        <v>4550000</v>
      </c>
      <c r="AB9" s="36">
        <v>580000</v>
      </c>
      <c r="AC9" s="36">
        <v>4060000</v>
      </c>
      <c r="AD9" s="37">
        <v>490000</v>
      </c>
      <c r="AE9" s="37"/>
      <c r="AF9" s="37"/>
      <c r="AG9" s="36"/>
    </row>
    <row r="10" spans="1:34" x14ac:dyDescent="0.25">
      <c r="A10" s="57" t="s">
        <v>82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AA10" s="25">
        <f t="shared" ref="AA10:AC10" si="0">SUM(AA5:AA9)</f>
        <v>12350000</v>
      </c>
      <c r="AB10" s="25">
        <f t="shared" si="0"/>
        <v>2900000</v>
      </c>
      <c r="AC10" s="25">
        <f t="shared" si="0"/>
        <v>11020000</v>
      </c>
      <c r="AD10" s="25">
        <f>SUM(AD5:AD9)</f>
        <v>1330000</v>
      </c>
      <c r="AE10" s="25"/>
      <c r="AF10" s="25"/>
      <c r="AG10" s="26"/>
    </row>
    <row r="12" spans="1:34" x14ac:dyDescent="0.25">
      <c r="P12" s="58" t="s">
        <v>83</v>
      </c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</row>
    <row r="13" spans="1:34" x14ac:dyDescent="0.25">
      <c r="P13" s="58" t="s">
        <v>84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  <row r="14" spans="1:34" ht="14.45" x14ac:dyDescent="0.3">
      <c r="P14" s="28"/>
      <c r="Q14" s="28"/>
      <c r="R14" s="28"/>
      <c r="S14" s="28"/>
      <c r="T14" s="29"/>
      <c r="U14" s="30"/>
      <c r="V14" s="31"/>
      <c r="W14" s="31"/>
      <c r="X14" s="31"/>
      <c r="Y14" s="31"/>
      <c r="Z14" s="31"/>
      <c r="AA14" s="31"/>
      <c r="AB14" s="31"/>
      <c r="AC14" s="31"/>
      <c r="AG14" s="31"/>
    </row>
    <row r="15" spans="1:34" ht="14.45" x14ac:dyDescent="0.3">
      <c r="P15" s="28"/>
      <c r="Q15" s="28"/>
      <c r="R15" s="28"/>
      <c r="S15" s="28"/>
      <c r="T15" s="29"/>
      <c r="U15" s="30"/>
      <c r="V15" s="31"/>
      <c r="W15" s="31"/>
      <c r="X15" s="31"/>
      <c r="Y15" s="31"/>
      <c r="Z15" s="31"/>
      <c r="AA15" s="31"/>
      <c r="AB15" s="31"/>
      <c r="AC15" s="31"/>
      <c r="AG15" s="31"/>
    </row>
    <row r="16" spans="1:34" ht="14.45" x14ac:dyDescent="0.3">
      <c r="P16" s="28"/>
      <c r="Q16" s="28"/>
      <c r="R16" s="28"/>
      <c r="S16" s="28"/>
      <c r="T16" s="29"/>
      <c r="U16" s="30"/>
      <c r="V16" s="31"/>
      <c r="W16" s="31"/>
      <c r="X16" s="31"/>
      <c r="Y16" s="31"/>
      <c r="Z16" s="31"/>
      <c r="AA16" s="31"/>
      <c r="AB16" s="31"/>
      <c r="AC16" s="31"/>
      <c r="AG16" s="31"/>
    </row>
    <row r="17" spans="16:33" x14ac:dyDescent="0.25">
      <c r="P17" s="58" t="s">
        <v>85</v>
      </c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</row>
  </sheetData>
  <mergeCells count="5">
    <mergeCell ref="A2:AG2"/>
    <mergeCell ref="A10:P10"/>
    <mergeCell ref="P12:AG12"/>
    <mergeCell ref="P13:AG13"/>
    <mergeCell ref="P17:AG1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15"/>
  <sheetViews>
    <sheetView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12"/>
      <c r="C5" s="32" t="s">
        <v>35</v>
      </c>
      <c r="D5" s="33">
        <v>44865.344444444447</v>
      </c>
      <c r="E5" s="32" t="s">
        <v>506</v>
      </c>
      <c r="F5" s="32" t="s">
        <v>507</v>
      </c>
      <c r="G5" s="33" t="s">
        <v>508</v>
      </c>
      <c r="H5" s="32" t="s">
        <v>39</v>
      </c>
      <c r="I5" s="32"/>
      <c r="J5" s="32" t="s">
        <v>89</v>
      </c>
      <c r="K5" s="32" t="s">
        <v>509</v>
      </c>
      <c r="L5" s="32" t="s">
        <v>43</v>
      </c>
      <c r="M5" s="32" t="s">
        <v>91</v>
      </c>
      <c r="N5" s="32" t="s">
        <v>101</v>
      </c>
      <c r="O5" s="32" t="s">
        <v>510</v>
      </c>
      <c r="P5" s="32" t="s">
        <v>511</v>
      </c>
      <c r="Q5" s="32" t="s">
        <v>48</v>
      </c>
      <c r="R5" s="32" t="s">
        <v>416</v>
      </c>
      <c r="S5" s="32" t="s">
        <v>50</v>
      </c>
      <c r="T5" s="34" t="s">
        <v>412</v>
      </c>
      <c r="U5" s="38">
        <v>2</v>
      </c>
      <c r="V5" s="36" t="s">
        <v>290</v>
      </c>
      <c r="W5" s="36">
        <v>1300000</v>
      </c>
      <c r="X5" s="36">
        <v>1300000</v>
      </c>
      <c r="Y5" s="36">
        <v>0</v>
      </c>
      <c r="Z5" s="36">
        <f>AA5/U5</f>
        <v>650000</v>
      </c>
      <c r="AA5" s="36">
        <v>1300000</v>
      </c>
      <c r="AB5" s="36">
        <v>580000</v>
      </c>
      <c r="AC5" s="36">
        <f>U5*AB5</f>
        <v>1160000</v>
      </c>
      <c r="AD5" s="37">
        <v>140000</v>
      </c>
      <c r="AE5" s="37"/>
      <c r="AF5" s="37"/>
      <c r="AG5" s="36"/>
      <c r="AH5" s="1" t="s">
        <v>54</v>
      </c>
    </row>
    <row r="6" spans="1:34" ht="17.25" customHeight="1" x14ac:dyDescent="0.25">
      <c r="A6" s="12">
        <v>2</v>
      </c>
      <c r="B6" s="12"/>
      <c r="C6" s="32" t="s">
        <v>35</v>
      </c>
      <c r="D6" s="33">
        <v>44860.370138888888</v>
      </c>
      <c r="E6" s="32" t="s">
        <v>512</v>
      </c>
      <c r="F6" s="32" t="s">
        <v>513</v>
      </c>
      <c r="G6" s="33" t="s">
        <v>514</v>
      </c>
      <c r="H6" s="32" t="s">
        <v>58</v>
      </c>
      <c r="I6" s="32"/>
      <c r="J6" s="32" t="s">
        <v>89</v>
      </c>
      <c r="K6" s="32" t="s">
        <v>515</v>
      </c>
      <c r="L6" s="32" t="s">
        <v>43</v>
      </c>
      <c r="M6" s="32" t="s">
        <v>91</v>
      </c>
      <c r="N6" s="32" t="s">
        <v>101</v>
      </c>
      <c r="O6" s="32" t="s">
        <v>510</v>
      </c>
      <c r="P6" s="32" t="s">
        <v>511</v>
      </c>
      <c r="Q6" s="32" t="s">
        <v>48</v>
      </c>
      <c r="R6" s="32" t="s">
        <v>516</v>
      </c>
      <c r="S6" s="32" t="s">
        <v>50</v>
      </c>
      <c r="T6" s="34" t="s">
        <v>517</v>
      </c>
      <c r="U6" s="38">
        <v>2</v>
      </c>
      <c r="V6" s="36" t="s">
        <v>284</v>
      </c>
      <c r="W6" s="36">
        <v>1300000</v>
      </c>
      <c r="X6" s="36">
        <v>1300000</v>
      </c>
      <c r="Y6" s="36">
        <v>0</v>
      </c>
      <c r="Z6" s="36">
        <f>AA6/U6</f>
        <v>2600000</v>
      </c>
      <c r="AA6" s="36">
        <v>5200000</v>
      </c>
      <c r="AB6" s="36">
        <v>580000</v>
      </c>
      <c r="AC6" s="36">
        <v>4640000</v>
      </c>
      <c r="AD6" s="37">
        <v>560000</v>
      </c>
      <c r="AE6" s="37"/>
      <c r="AF6" s="37"/>
      <c r="AG6" s="36"/>
      <c r="AH6" s="1" t="s">
        <v>54</v>
      </c>
    </row>
    <row r="7" spans="1:34" ht="17.25" customHeight="1" x14ac:dyDescent="0.25">
      <c r="A7" s="12">
        <v>3</v>
      </c>
      <c r="B7" s="12"/>
      <c r="C7" s="32" t="s">
        <v>35</v>
      </c>
      <c r="D7" s="33">
        <v>44845.334027777775</v>
      </c>
      <c r="E7" s="32" t="s">
        <v>518</v>
      </c>
      <c r="F7" s="32" t="s">
        <v>519</v>
      </c>
      <c r="G7" s="33" t="s">
        <v>520</v>
      </c>
      <c r="H7" s="32" t="s">
        <v>58</v>
      </c>
      <c r="I7" s="32"/>
      <c r="J7" s="32" t="s">
        <v>89</v>
      </c>
      <c r="K7" s="32" t="s">
        <v>521</v>
      </c>
      <c r="L7" s="32" t="s">
        <v>43</v>
      </c>
      <c r="M7" s="32" t="s">
        <v>91</v>
      </c>
      <c r="N7" s="32" t="s">
        <v>101</v>
      </c>
      <c r="O7" s="32" t="s">
        <v>510</v>
      </c>
      <c r="P7" s="32" t="s">
        <v>511</v>
      </c>
      <c r="Q7" s="32" t="s">
        <v>48</v>
      </c>
      <c r="R7" s="32" t="s">
        <v>522</v>
      </c>
      <c r="S7" s="32" t="s">
        <v>50</v>
      </c>
      <c r="T7" s="34" t="s">
        <v>523</v>
      </c>
      <c r="U7" s="38">
        <v>2</v>
      </c>
      <c r="V7" s="36" t="s">
        <v>81</v>
      </c>
      <c r="W7" s="36">
        <v>1300000</v>
      </c>
      <c r="X7" s="36">
        <v>1300000</v>
      </c>
      <c r="Y7" s="36">
        <v>0</v>
      </c>
      <c r="Z7" s="36">
        <f>AA7/U7</f>
        <v>1625000</v>
      </c>
      <c r="AA7" s="36">
        <v>3250000</v>
      </c>
      <c r="AB7" s="36">
        <v>580000</v>
      </c>
      <c r="AC7" s="36">
        <v>2900000</v>
      </c>
      <c r="AD7" s="37">
        <v>350000</v>
      </c>
      <c r="AE7" s="37"/>
      <c r="AF7" s="37"/>
      <c r="AG7" s="36"/>
      <c r="AH7" s="1" t="s">
        <v>54</v>
      </c>
    </row>
    <row r="8" spans="1:34" x14ac:dyDescent="0.25">
      <c r="A8" s="57" t="s">
        <v>82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AA8" s="25">
        <f t="shared" ref="AA8:AC8" si="0">SUM(AA5:AA7)</f>
        <v>9750000</v>
      </c>
      <c r="AB8" s="25">
        <f t="shared" si="0"/>
        <v>1740000</v>
      </c>
      <c r="AC8" s="25">
        <f t="shared" si="0"/>
        <v>8700000</v>
      </c>
      <c r="AD8" s="25">
        <f>SUM(AD5:AD7)</f>
        <v>1050000</v>
      </c>
      <c r="AE8" s="25"/>
      <c r="AF8" s="25"/>
      <c r="AG8" s="26"/>
    </row>
    <row r="10" spans="1:34" x14ac:dyDescent="0.25">
      <c r="P10" s="58" t="s">
        <v>83</v>
      </c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</row>
    <row r="11" spans="1:34" x14ac:dyDescent="0.25">
      <c r="P11" s="58" t="s">
        <v>84</v>
      </c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</row>
    <row r="12" spans="1:34" ht="14.45" x14ac:dyDescent="0.3">
      <c r="P12" s="28"/>
      <c r="Q12" s="28"/>
      <c r="R12" s="28"/>
      <c r="S12" s="28"/>
      <c r="T12" s="29"/>
      <c r="U12" s="30"/>
      <c r="V12" s="31"/>
      <c r="W12" s="31"/>
      <c r="X12" s="31"/>
      <c r="Y12" s="31"/>
      <c r="Z12" s="31"/>
      <c r="AA12" s="31"/>
      <c r="AB12" s="31"/>
      <c r="AC12" s="31"/>
      <c r="AG12" s="31"/>
    </row>
    <row r="13" spans="1:34" ht="14.45" x14ac:dyDescent="0.3">
      <c r="P13" s="28"/>
      <c r="Q13" s="28"/>
      <c r="R13" s="28"/>
      <c r="S13" s="28"/>
      <c r="T13" s="29"/>
      <c r="U13" s="30"/>
      <c r="V13" s="31"/>
      <c r="W13" s="31"/>
      <c r="X13" s="31"/>
      <c r="Y13" s="31"/>
      <c r="Z13" s="31"/>
      <c r="AA13" s="31"/>
      <c r="AB13" s="31"/>
      <c r="AC13" s="31"/>
      <c r="AG13" s="31"/>
    </row>
    <row r="14" spans="1:34" ht="14.45" x14ac:dyDescent="0.3">
      <c r="P14" s="28"/>
      <c r="Q14" s="28"/>
      <c r="R14" s="28"/>
      <c r="S14" s="28"/>
      <c r="T14" s="29"/>
      <c r="U14" s="30"/>
      <c r="V14" s="31"/>
      <c r="W14" s="31"/>
      <c r="X14" s="31"/>
      <c r="Y14" s="31"/>
      <c r="Z14" s="31"/>
      <c r="AA14" s="31"/>
      <c r="AB14" s="31"/>
      <c r="AC14" s="31"/>
      <c r="AG14" s="31"/>
    </row>
    <row r="15" spans="1:34" x14ac:dyDescent="0.25">
      <c r="P15" s="58" t="s">
        <v>85</v>
      </c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</row>
  </sheetData>
  <mergeCells count="5">
    <mergeCell ref="A2:AG2"/>
    <mergeCell ref="A8:P8"/>
    <mergeCell ref="P10:AG10"/>
    <mergeCell ref="P11:AG11"/>
    <mergeCell ref="P15:AG1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I40"/>
  <sheetViews>
    <sheetView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35" max="35" width="11.42578125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5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5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5" ht="17.25" customHeight="1" x14ac:dyDescent="0.25">
      <c r="A5" s="12">
        <v>1</v>
      </c>
      <c r="B5" s="12"/>
      <c r="C5" s="32" t="s">
        <v>35</v>
      </c>
      <c r="D5" s="33">
        <v>44865.344444444447</v>
      </c>
      <c r="E5" s="32" t="s">
        <v>524</v>
      </c>
      <c r="F5" s="32" t="s">
        <v>525</v>
      </c>
      <c r="G5" s="33" t="s">
        <v>526</v>
      </c>
      <c r="H5" s="32" t="s">
        <v>58</v>
      </c>
      <c r="I5" s="32" t="s">
        <v>40</v>
      </c>
      <c r="J5" s="32" t="s">
        <v>89</v>
      </c>
      <c r="K5" s="32" t="s">
        <v>527</v>
      </c>
      <c r="L5" s="32" t="s">
        <v>43</v>
      </c>
      <c r="M5" s="32" t="s">
        <v>91</v>
      </c>
      <c r="N5" s="32" t="s">
        <v>126</v>
      </c>
      <c r="O5" s="32" t="s">
        <v>528</v>
      </c>
      <c r="P5" s="32" t="s">
        <v>529</v>
      </c>
      <c r="Q5" s="32" t="s">
        <v>48</v>
      </c>
      <c r="R5" s="32" t="s">
        <v>149</v>
      </c>
      <c r="S5" s="32" t="s">
        <v>50</v>
      </c>
      <c r="T5" s="34" t="s">
        <v>150</v>
      </c>
      <c r="U5" s="38">
        <v>2</v>
      </c>
      <c r="V5" s="36" t="s">
        <v>52</v>
      </c>
      <c r="W5" s="36">
        <v>1300000</v>
      </c>
      <c r="X5" s="36">
        <v>1300000</v>
      </c>
      <c r="Y5" s="36">
        <v>0</v>
      </c>
      <c r="Z5" s="36">
        <f t="shared" ref="Z5:Z32" si="0">AA5/U5</f>
        <v>2925000</v>
      </c>
      <c r="AA5" s="36">
        <v>5850000</v>
      </c>
      <c r="AB5" s="36">
        <v>580000</v>
      </c>
      <c r="AC5" s="36">
        <v>5220000</v>
      </c>
      <c r="AD5" s="37">
        <v>630000</v>
      </c>
      <c r="AE5" s="37"/>
      <c r="AF5" s="37"/>
      <c r="AG5" s="36"/>
      <c r="AH5" s="1" t="s">
        <v>54</v>
      </c>
      <c r="AI5" s="51">
        <f>AA5-AC5</f>
        <v>630000</v>
      </c>
    </row>
    <row r="6" spans="1:35" ht="17.25" customHeight="1" x14ac:dyDescent="0.25">
      <c r="A6" s="12">
        <v>2</v>
      </c>
      <c r="B6" s="12"/>
      <c r="C6" s="32" t="s">
        <v>35</v>
      </c>
      <c r="D6" s="33">
        <v>44855.325694444444</v>
      </c>
      <c r="E6" s="32" t="s">
        <v>530</v>
      </c>
      <c r="F6" s="32" t="s">
        <v>531</v>
      </c>
      <c r="G6" s="33" t="s">
        <v>532</v>
      </c>
      <c r="H6" s="32" t="s">
        <v>39</v>
      </c>
      <c r="I6" s="32" t="s">
        <v>40</v>
      </c>
      <c r="J6" s="32" t="s">
        <v>89</v>
      </c>
      <c r="K6" s="32" t="s">
        <v>533</v>
      </c>
      <c r="L6" s="32" t="s">
        <v>43</v>
      </c>
      <c r="M6" s="32" t="s">
        <v>91</v>
      </c>
      <c r="N6" s="32" t="s">
        <v>126</v>
      </c>
      <c r="O6" s="32" t="s">
        <v>528</v>
      </c>
      <c r="P6" s="32" t="s">
        <v>529</v>
      </c>
      <c r="Q6" s="32" t="s">
        <v>48</v>
      </c>
      <c r="R6" s="32" t="s">
        <v>155</v>
      </c>
      <c r="S6" s="32" t="s">
        <v>50</v>
      </c>
      <c r="T6" s="34" t="s">
        <v>156</v>
      </c>
      <c r="U6" s="38">
        <v>3</v>
      </c>
      <c r="V6" s="36" t="s">
        <v>157</v>
      </c>
      <c r="W6" s="36">
        <v>1950000</v>
      </c>
      <c r="X6" s="36">
        <v>1950000</v>
      </c>
      <c r="Y6" s="36">
        <v>0</v>
      </c>
      <c r="Z6" s="36">
        <f t="shared" si="0"/>
        <v>4116666.6666666665</v>
      </c>
      <c r="AA6" s="36">
        <v>12350000</v>
      </c>
      <c r="AB6" s="36">
        <v>580000</v>
      </c>
      <c r="AC6" s="36">
        <v>11020000</v>
      </c>
      <c r="AD6" s="37">
        <v>1330000</v>
      </c>
      <c r="AE6" s="37"/>
      <c r="AF6" s="37"/>
      <c r="AG6" s="36"/>
      <c r="AH6" s="1" t="s">
        <v>54</v>
      </c>
      <c r="AI6" s="51">
        <f t="shared" ref="AI6:AI33" si="1">AA6-AC6</f>
        <v>1330000</v>
      </c>
    </row>
    <row r="7" spans="1:35" ht="17.25" customHeight="1" x14ac:dyDescent="0.25">
      <c r="A7" s="12">
        <v>3</v>
      </c>
      <c r="B7" s="12"/>
      <c r="C7" s="32" t="s">
        <v>35</v>
      </c>
      <c r="D7" s="33">
        <v>44862.598611111112</v>
      </c>
      <c r="E7" s="32" t="s">
        <v>534</v>
      </c>
      <c r="F7" s="32" t="s">
        <v>535</v>
      </c>
      <c r="G7" s="33" t="s">
        <v>536</v>
      </c>
      <c r="H7" s="32" t="s">
        <v>39</v>
      </c>
      <c r="I7" s="32"/>
      <c r="J7" s="32" t="s">
        <v>89</v>
      </c>
      <c r="K7" s="32" t="s">
        <v>537</v>
      </c>
      <c r="L7" s="32" t="s">
        <v>43</v>
      </c>
      <c r="M7" s="32" t="s">
        <v>91</v>
      </c>
      <c r="N7" s="32" t="s">
        <v>126</v>
      </c>
      <c r="O7" s="32" t="s">
        <v>528</v>
      </c>
      <c r="P7" s="32" t="s">
        <v>529</v>
      </c>
      <c r="Q7" s="32" t="s">
        <v>48</v>
      </c>
      <c r="R7" s="32" t="s">
        <v>137</v>
      </c>
      <c r="S7" s="32" t="s">
        <v>50</v>
      </c>
      <c r="T7" s="34" t="s">
        <v>138</v>
      </c>
      <c r="U7" s="38">
        <v>2</v>
      </c>
      <c r="V7" s="36" t="s">
        <v>113</v>
      </c>
      <c r="W7" s="36">
        <v>1300000</v>
      </c>
      <c r="X7" s="36">
        <v>1300000</v>
      </c>
      <c r="Y7" s="36">
        <v>0</v>
      </c>
      <c r="Z7" s="36">
        <f t="shared" si="0"/>
        <v>5200000</v>
      </c>
      <c r="AA7" s="36">
        <v>10400000</v>
      </c>
      <c r="AB7" s="36">
        <v>580000</v>
      </c>
      <c r="AC7" s="36">
        <v>9280000</v>
      </c>
      <c r="AD7" s="37">
        <v>1120000</v>
      </c>
      <c r="AE7" s="37"/>
      <c r="AF7" s="37"/>
      <c r="AG7" s="36"/>
      <c r="AH7" s="1" t="s">
        <v>54</v>
      </c>
      <c r="AI7" s="51">
        <f t="shared" si="1"/>
        <v>1120000</v>
      </c>
    </row>
    <row r="8" spans="1:35" ht="17.25" customHeight="1" x14ac:dyDescent="0.25">
      <c r="A8" s="12">
        <v>4</v>
      </c>
      <c r="B8" s="12"/>
      <c r="C8" s="32" t="s">
        <v>35</v>
      </c>
      <c r="D8" s="33">
        <v>44868.377083333333</v>
      </c>
      <c r="E8" s="32" t="s">
        <v>538</v>
      </c>
      <c r="F8" s="32" t="s">
        <v>539</v>
      </c>
      <c r="G8" s="33" t="s">
        <v>540</v>
      </c>
      <c r="H8" s="32" t="s">
        <v>58</v>
      </c>
      <c r="I8" s="32"/>
      <c r="J8" s="32" t="s">
        <v>308</v>
      </c>
      <c r="K8" s="32" t="s">
        <v>541</v>
      </c>
      <c r="L8" s="32" t="s">
        <v>43</v>
      </c>
      <c r="M8" s="32" t="s">
        <v>91</v>
      </c>
      <c r="N8" s="32" t="s">
        <v>126</v>
      </c>
      <c r="O8" s="32" t="s">
        <v>528</v>
      </c>
      <c r="P8" s="32" t="s">
        <v>529</v>
      </c>
      <c r="Q8" s="32" t="s">
        <v>48</v>
      </c>
      <c r="R8" s="32" t="s">
        <v>312</v>
      </c>
      <c r="S8" s="32" t="s">
        <v>50</v>
      </c>
      <c r="T8" s="34" t="s">
        <v>313</v>
      </c>
      <c r="U8" s="35">
        <v>2</v>
      </c>
      <c r="V8" s="32" t="s">
        <v>52</v>
      </c>
      <c r="W8" s="36">
        <v>1300000</v>
      </c>
      <c r="X8" s="36">
        <v>1300000</v>
      </c>
      <c r="Y8" s="36">
        <v>0</v>
      </c>
      <c r="Z8" s="36">
        <f t="shared" si="0"/>
        <v>650000</v>
      </c>
      <c r="AA8" s="36">
        <v>1300000</v>
      </c>
      <c r="AB8" s="36">
        <v>580000</v>
      </c>
      <c r="AC8" s="36">
        <f>U8*AB8</f>
        <v>1160000</v>
      </c>
      <c r="AD8" s="37">
        <v>140000</v>
      </c>
      <c r="AE8" s="37"/>
      <c r="AF8" s="37"/>
      <c r="AG8" s="36"/>
      <c r="AI8" s="51">
        <f t="shared" si="1"/>
        <v>140000</v>
      </c>
    </row>
    <row r="9" spans="1:35" ht="17.25" customHeight="1" x14ac:dyDescent="0.25">
      <c r="A9" s="12">
        <v>5</v>
      </c>
      <c r="B9" s="12"/>
      <c r="C9" s="32" t="s">
        <v>35</v>
      </c>
      <c r="D9" s="33">
        <v>44841.425000000003</v>
      </c>
      <c r="E9" s="32" t="s">
        <v>542</v>
      </c>
      <c r="F9" s="32" t="s">
        <v>543</v>
      </c>
      <c r="G9" s="33" t="s">
        <v>544</v>
      </c>
      <c r="H9" s="32" t="s">
        <v>39</v>
      </c>
      <c r="I9" s="32"/>
      <c r="J9" s="32" t="s">
        <v>89</v>
      </c>
      <c r="K9" s="32" t="s">
        <v>545</v>
      </c>
      <c r="L9" s="32" t="s">
        <v>43</v>
      </c>
      <c r="M9" s="32" t="s">
        <v>91</v>
      </c>
      <c r="N9" s="32" t="s">
        <v>126</v>
      </c>
      <c r="O9" s="32" t="s">
        <v>528</v>
      </c>
      <c r="P9" s="32" t="s">
        <v>529</v>
      </c>
      <c r="Q9" s="32" t="s">
        <v>48</v>
      </c>
      <c r="R9" s="32" t="s">
        <v>416</v>
      </c>
      <c r="S9" s="32" t="s">
        <v>50</v>
      </c>
      <c r="T9" s="34" t="s">
        <v>412</v>
      </c>
      <c r="U9" s="38">
        <v>2</v>
      </c>
      <c r="V9" s="36" t="s">
        <v>290</v>
      </c>
      <c r="W9" s="36">
        <v>1300000</v>
      </c>
      <c r="X9" s="36">
        <v>1300000</v>
      </c>
      <c r="Y9" s="36">
        <v>0</v>
      </c>
      <c r="Z9" s="36">
        <f t="shared" si="0"/>
        <v>650000</v>
      </c>
      <c r="AA9" s="36">
        <v>1300000</v>
      </c>
      <c r="AB9" s="36">
        <v>580000</v>
      </c>
      <c r="AC9" s="36">
        <f>U9*AB9</f>
        <v>1160000</v>
      </c>
      <c r="AD9" s="37">
        <v>140000</v>
      </c>
      <c r="AE9" s="37"/>
      <c r="AF9" s="37"/>
      <c r="AG9" s="36"/>
      <c r="AH9" s="1" t="s">
        <v>54</v>
      </c>
      <c r="AI9" s="51">
        <f t="shared" si="1"/>
        <v>140000</v>
      </c>
    </row>
    <row r="10" spans="1:35" ht="17.25" customHeight="1" x14ac:dyDescent="0.25">
      <c r="A10" s="12">
        <v>6</v>
      </c>
      <c r="B10" s="12"/>
      <c r="C10" s="32" t="s">
        <v>35</v>
      </c>
      <c r="D10" s="33">
        <v>44846.406944444447</v>
      </c>
      <c r="E10" s="32" t="s">
        <v>546</v>
      </c>
      <c r="F10" s="32" t="s">
        <v>547</v>
      </c>
      <c r="G10" s="33" t="s">
        <v>548</v>
      </c>
      <c r="H10" s="32" t="s">
        <v>58</v>
      </c>
      <c r="I10" s="32"/>
      <c r="J10" s="32" t="s">
        <v>89</v>
      </c>
      <c r="K10" s="32" t="s">
        <v>549</v>
      </c>
      <c r="L10" s="32" t="s">
        <v>43</v>
      </c>
      <c r="M10" s="32" t="s">
        <v>91</v>
      </c>
      <c r="N10" s="32" t="s">
        <v>126</v>
      </c>
      <c r="O10" s="32" t="s">
        <v>528</v>
      </c>
      <c r="P10" s="32" t="s">
        <v>529</v>
      </c>
      <c r="Q10" s="32" t="s">
        <v>48</v>
      </c>
      <c r="R10" s="32" t="s">
        <v>522</v>
      </c>
      <c r="S10" s="32" t="s">
        <v>50</v>
      </c>
      <c r="T10" s="34" t="s">
        <v>523</v>
      </c>
      <c r="U10" s="38">
        <v>2</v>
      </c>
      <c r="V10" s="36" t="s">
        <v>81</v>
      </c>
      <c r="W10" s="36">
        <v>1300000</v>
      </c>
      <c r="X10" s="36">
        <v>1300000</v>
      </c>
      <c r="Y10" s="36">
        <v>0</v>
      </c>
      <c r="Z10" s="36">
        <f t="shared" si="0"/>
        <v>650000</v>
      </c>
      <c r="AA10" s="36">
        <v>1300000</v>
      </c>
      <c r="AB10" s="36">
        <v>580000</v>
      </c>
      <c r="AC10" s="36">
        <f>U10*AB10</f>
        <v>1160000</v>
      </c>
      <c r="AD10" s="37">
        <v>140000</v>
      </c>
      <c r="AE10" s="37"/>
      <c r="AF10" s="37"/>
      <c r="AG10" s="36"/>
      <c r="AH10" s="1" t="s">
        <v>54</v>
      </c>
      <c r="AI10" s="51">
        <f t="shared" si="1"/>
        <v>140000</v>
      </c>
    </row>
    <row r="11" spans="1:35" ht="17.25" customHeight="1" x14ac:dyDescent="0.25">
      <c r="A11" s="12">
        <v>7</v>
      </c>
      <c r="B11" s="12"/>
      <c r="C11" s="32" t="s">
        <v>35</v>
      </c>
      <c r="D11" s="33">
        <v>44852.570138888892</v>
      </c>
      <c r="E11" s="32" t="s">
        <v>550</v>
      </c>
      <c r="F11" s="32" t="s">
        <v>551</v>
      </c>
      <c r="G11" s="33" t="s">
        <v>552</v>
      </c>
      <c r="H11" s="32" t="s">
        <v>58</v>
      </c>
      <c r="I11" s="32"/>
      <c r="J11" s="32" t="s">
        <v>89</v>
      </c>
      <c r="K11" s="32" t="s">
        <v>553</v>
      </c>
      <c r="L11" s="32" t="s">
        <v>43</v>
      </c>
      <c r="M11" s="32" t="s">
        <v>91</v>
      </c>
      <c r="N11" s="32" t="s">
        <v>126</v>
      </c>
      <c r="O11" s="32" t="s">
        <v>528</v>
      </c>
      <c r="P11" s="32" t="s">
        <v>529</v>
      </c>
      <c r="Q11" s="32" t="s">
        <v>48</v>
      </c>
      <c r="R11" s="32" t="s">
        <v>69</v>
      </c>
      <c r="S11" s="32" t="s">
        <v>50</v>
      </c>
      <c r="T11" s="34" t="s">
        <v>70</v>
      </c>
      <c r="U11" s="38">
        <v>3</v>
      </c>
      <c r="V11" s="36" t="s">
        <v>71</v>
      </c>
      <c r="W11" s="36">
        <v>1950000</v>
      </c>
      <c r="X11" s="36">
        <v>1950000</v>
      </c>
      <c r="Y11" s="36">
        <v>0</v>
      </c>
      <c r="Z11" s="36">
        <f t="shared" si="0"/>
        <v>1516666.6666666667</v>
      </c>
      <c r="AA11" s="36">
        <v>4550000</v>
      </c>
      <c r="AB11" s="36">
        <v>580000</v>
      </c>
      <c r="AC11" s="36">
        <v>4060000</v>
      </c>
      <c r="AD11" s="37">
        <v>490000</v>
      </c>
      <c r="AE11" s="37"/>
      <c r="AF11" s="37"/>
      <c r="AG11" s="36"/>
      <c r="AH11" s="1" t="s">
        <v>54</v>
      </c>
      <c r="AI11" s="51">
        <f t="shared" si="1"/>
        <v>490000</v>
      </c>
    </row>
    <row r="12" spans="1:35" ht="17.25" customHeight="1" x14ac:dyDescent="0.25">
      <c r="A12" s="12">
        <v>8</v>
      </c>
      <c r="B12" s="12"/>
      <c r="C12" s="32" t="s">
        <v>35</v>
      </c>
      <c r="D12" s="33">
        <v>44847.329861111109</v>
      </c>
      <c r="E12" s="32" t="s">
        <v>554</v>
      </c>
      <c r="F12" s="32" t="s">
        <v>555</v>
      </c>
      <c r="G12" s="33" t="s">
        <v>556</v>
      </c>
      <c r="H12" s="32" t="s">
        <v>58</v>
      </c>
      <c r="I12" s="32"/>
      <c r="J12" s="32" t="s">
        <v>89</v>
      </c>
      <c r="K12" s="32" t="s">
        <v>557</v>
      </c>
      <c r="L12" s="32" t="s">
        <v>43</v>
      </c>
      <c r="M12" s="32" t="s">
        <v>91</v>
      </c>
      <c r="N12" s="32" t="s">
        <v>126</v>
      </c>
      <c r="O12" s="32" t="s">
        <v>528</v>
      </c>
      <c r="P12" s="32" t="s">
        <v>529</v>
      </c>
      <c r="Q12" s="32" t="s">
        <v>48</v>
      </c>
      <c r="R12" s="32" t="s">
        <v>411</v>
      </c>
      <c r="S12" s="32" t="s">
        <v>50</v>
      </c>
      <c r="T12" s="34" t="s">
        <v>412</v>
      </c>
      <c r="U12" s="38">
        <v>2</v>
      </c>
      <c r="V12" s="36" t="s">
        <v>284</v>
      </c>
      <c r="W12" s="36">
        <v>1300000</v>
      </c>
      <c r="X12" s="36">
        <v>1300000</v>
      </c>
      <c r="Y12" s="36">
        <v>0</v>
      </c>
      <c r="Z12" s="36">
        <f t="shared" si="0"/>
        <v>650000</v>
      </c>
      <c r="AA12" s="36">
        <v>1300000</v>
      </c>
      <c r="AB12" s="36">
        <v>580000</v>
      </c>
      <c r="AC12" s="36">
        <f t="shared" ref="AC12:AC17" si="2">U12*AB12</f>
        <v>1160000</v>
      </c>
      <c r="AD12" s="37">
        <v>140000</v>
      </c>
      <c r="AE12" s="37"/>
      <c r="AF12" s="37"/>
      <c r="AG12" s="36"/>
      <c r="AH12" s="1" t="s">
        <v>54</v>
      </c>
      <c r="AI12" s="51">
        <f t="shared" si="1"/>
        <v>140000</v>
      </c>
    </row>
    <row r="13" spans="1:35" ht="17.25" customHeight="1" x14ac:dyDescent="0.25">
      <c r="A13" s="12">
        <v>9</v>
      </c>
      <c r="B13" s="12"/>
      <c r="C13" s="32" t="s">
        <v>35</v>
      </c>
      <c r="D13" s="33">
        <v>44847.329861111109</v>
      </c>
      <c r="E13" s="32" t="s">
        <v>558</v>
      </c>
      <c r="F13" s="32" t="s">
        <v>559</v>
      </c>
      <c r="G13" s="33" t="s">
        <v>560</v>
      </c>
      <c r="H13" s="32" t="s">
        <v>58</v>
      </c>
      <c r="I13" s="32"/>
      <c r="J13" s="32" t="s">
        <v>89</v>
      </c>
      <c r="K13" s="32" t="s">
        <v>561</v>
      </c>
      <c r="L13" s="32" t="s">
        <v>43</v>
      </c>
      <c r="M13" s="32" t="s">
        <v>91</v>
      </c>
      <c r="N13" s="32" t="s">
        <v>126</v>
      </c>
      <c r="O13" s="32" t="s">
        <v>528</v>
      </c>
      <c r="P13" s="32" t="s">
        <v>529</v>
      </c>
      <c r="Q13" s="32" t="s">
        <v>48</v>
      </c>
      <c r="R13" s="32" t="s">
        <v>411</v>
      </c>
      <c r="S13" s="32" t="s">
        <v>50</v>
      </c>
      <c r="T13" s="34" t="s">
        <v>412</v>
      </c>
      <c r="U13" s="38">
        <v>2</v>
      </c>
      <c r="V13" s="36" t="s">
        <v>284</v>
      </c>
      <c r="W13" s="36">
        <v>1300000</v>
      </c>
      <c r="X13" s="36">
        <v>1300000</v>
      </c>
      <c r="Y13" s="36">
        <v>0</v>
      </c>
      <c r="Z13" s="36">
        <f t="shared" si="0"/>
        <v>650000</v>
      </c>
      <c r="AA13" s="36">
        <v>1300000</v>
      </c>
      <c r="AB13" s="36">
        <v>580000</v>
      </c>
      <c r="AC13" s="36">
        <f t="shared" si="2"/>
        <v>1160000</v>
      </c>
      <c r="AD13" s="37">
        <v>140000</v>
      </c>
      <c r="AE13" s="37"/>
      <c r="AF13" s="37"/>
      <c r="AG13" s="36"/>
      <c r="AH13" s="1" t="s">
        <v>54</v>
      </c>
      <c r="AI13" s="51">
        <f t="shared" si="1"/>
        <v>140000</v>
      </c>
    </row>
    <row r="14" spans="1:35" ht="17.25" customHeight="1" x14ac:dyDescent="0.25">
      <c r="A14" s="12">
        <v>10</v>
      </c>
      <c r="B14" s="12"/>
      <c r="C14" s="32" t="s">
        <v>35</v>
      </c>
      <c r="D14" s="33">
        <v>44848.350694444445</v>
      </c>
      <c r="E14" s="32" t="s">
        <v>562</v>
      </c>
      <c r="F14" s="32" t="s">
        <v>563</v>
      </c>
      <c r="G14" s="33" t="s">
        <v>564</v>
      </c>
      <c r="H14" s="32" t="s">
        <v>39</v>
      </c>
      <c r="I14" s="32"/>
      <c r="J14" s="32" t="s">
        <v>89</v>
      </c>
      <c r="K14" s="32" t="s">
        <v>565</v>
      </c>
      <c r="L14" s="32" t="s">
        <v>43</v>
      </c>
      <c r="M14" s="32" t="s">
        <v>91</v>
      </c>
      <c r="N14" s="32" t="s">
        <v>126</v>
      </c>
      <c r="O14" s="32" t="s">
        <v>528</v>
      </c>
      <c r="P14" s="32" t="s">
        <v>529</v>
      </c>
      <c r="Q14" s="32" t="s">
        <v>48</v>
      </c>
      <c r="R14" s="32" t="s">
        <v>129</v>
      </c>
      <c r="S14" s="32" t="s">
        <v>50</v>
      </c>
      <c r="T14" s="34" t="s">
        <v>130</v>
      </c>
      <c r="U14" s="38">
        <v>3</v>
      </c>
      <c r="V14" s="36" t="s">
        <v>131</v>
      </c>
      <c r="W14" s="36">
        <v>1950000</v>
      </c>
      <c r="X14" s="36">
        <v>1950000</v>
      </c>
      <c r="Y14" s="36">
        <v>0</v>
      </c>
      <c r="Z14" s="36">
        <f t="shared" si="0"/>
        <v>650000</v>
      </c>
      <c r="AA14" s="36">
        <v>1950000</v>
      </c>
      <c r="AB14" s="36">
        <v>580000</v>
      </c>
      <c r="AC14" s="36">
        <f t="shared" si="2"/>
        <v>1740000</v>
      </c>
      <c r="AD14" s="37">
        <v>210000</v>
      </c>
      <c r="AE14" s="37"/>
      <c r="AF14" s="37"/>
      <c r="AG14" s="36"/>
      <c r="AH14" s="1" t="s">
        <v>54</v>
      </c>
      <c r="AI14" s="51">
        <f t="shared" si="1"/>
        <v>210000</v>
      </c>
    </row>
    <row r="15" spans="1:35" ht="17.25" customHeight="1" x14ac:dyDescent="0.25">
      <c r="A15" s="12">
        <v>11</v>
      </c>
      <c r="B15" s="12"/>
      <c r="C15" s="32" t="s">
        <v>35</v>
      </c>
      <c r="D15" s="33">
        <v>44887.35833333333</v>
      </c>
      <c r="E15" s="32" t="s">
        <v>566</v>
      </c>
      <c r="F15" s="32" t="s">
        <v>567</v>
      </c>
      <c r="G15" s="33" t="s">
        <v>568</v>
      </c>
      <c r="H15" s="32" t="s">
        <v>58</v>
      </c>
      <c r="I15" s="32"/>
      <c r="J15" s="32" t="s">
        <v>308</v>
      </c>
      <c r="K15" s="32" t="s">
        <v>569</v>
      </c>
      <c r="L15" s="32" t="s">
        <v>43</v>
      </c>
      <c r="M15" s="32" t="s">
        <v>91</v>
      </c>
      <c r="N15" s="32" t="s">
        <v>126</v>
      </c>
      <c r="O15" s="32" t="s">
        <v>528</v>
      </c>
      <c r="P15" s="32" t="s">
        <v>529</v>
      </c>
      <c r="Q15" s="32" t="s">
        <v>48</v>
      </c>
      <c r="R15" s="32" t="s">
        <v>570</v>
      </c>
      <c r="S15" s="32" t="s">
        <v>50</v>
      </c>
      <c r="T15" s="34" t="s">
        <v>571</v>
      </c>
      <c r="U15" s="35">
        <v>2</v>
      </c>
      <c r="V15" s="32" t="s">
        <v>71</v>
      </c>
      <c r="W15" s="36">
        <v>1300000</v>
      </c>
      <c r="X15" s="36">
        <v>1300000</v>
      </c>
      <c r="Y15" s="36">
        <v>0</v>
      </c>
      <c r="Z15" s="36">
        <f t="shared" si="0"/>
        <v>650000</v>
      </c>
      <c r="AA15" s="36">
        <v>1300000</v>
      </c>
      <c r="AB15" s="36">
        <v>580000</v>
      </c>
      <c r="AC15" s="36">
        <f t="shared" si="2"/>
        <v>1160000</v>
      </c>
      <c r="AD15" s="37">
        <v>140000</v>
      </c>
      <c r="AE15" s="37"/>
      <c r="AF15" s="37"/>
      <c r="AG15" s="36"/>
      <c r="AI15" s="51">
        <f t="shared" si="1"/>
        <v>140000</v>
      </c>
    </row>
    <row r="16" spans="1:35" ht="17.25" customHeight="1" x14ac:dyDescent="0.25">
      <c r="A16" s="12">
        <v>12</v>
      </c>
      <c r="B16" s="12"/>
      <c r="C16" s="32" t="s">
        <v>35</v>
      </c>
      <c r="D16" s="33">
        <v>44840.334027777775</v>
      </c>
      <c r="E16" s="32" t="s">
        <v>572</v>
      </c>
      <c r="F16" s="32" t="s">
        <v>573</v>
      </c>
      <c r="G16" s="33" t="s">
        <v>574</v>
      </c>
      <c r="H16" s="32" t="s">
        <v>58</v>
      </c>
      <c r="I16" s="32"/>
      <c r="J16" s="32" t="s">
        <v>89</v>
      </c>
      <c r="K16" s="32" t="s">
        <v>358</v>
      </c>
      <c r="L16" s="32" t="s">
        <v>43</v>
      </c>
      <c r="M16" s="32" t="s">
        <v>91</v>
      </c>
      <c r="N16" s="32" t="s">
        <v>126</v>
      </c>
      <c r="O16" s="32" t="s">
        <v>528</v>
      </c>
      <c r="P16" s="32" t="s">
        <v>529</v>
      </c>
      <c r="Q16" s="32" t="s">
        <v>48</v>
      </c>
      <c r="R16" s="32" t="s">
        <v>411</v>
      </c>
      <c r="S16" s="32" t="s">
        <v>50</v>
      </c>
      <c r="T16" s="34" t="s">
        <v>412</v>
      </c>
      <c r="U16" s="38">
        <v>2</v>
      </c>
      <c r="V16" s="36" t="s">
        <v>284</v>
      </c>
      <c r="W16" s="36">
        <v>1300000</v>
      </c>
      <c r="X16" s="36">
        <v>1300000</v>
      </c>
      <c r="Y16" s="36">
        <v>0</v>
      </c>
      <c r="Z16" s="36">
        <f t="shared" si="0"/>
        <v>650000</v>
      </c>
      <c r="AA16" s="36">
        <v>1300000</v>
      </c>
      <c r="AB16" s="36">
        <v>580000</v>
      </c>
      <c r="AC16" s="36">
        <f t="shared" si="2"/>
        <v>1160000</v>
      </c>
      <c r="AD16" s="37">
        <v>140000</v>
      </c>
      <c r="AE16" s="37"/>
      <c r="AF16" s="37"/>
      <c r="AG16" s="36"/>
      <c r="AH16" s="1" t="s">
        <v>54</v>
      </c>
      <c r="AI16" s="51">
        <f t="shared" si="1"/>
        <v>140000</v>
      </c>
    </row>
    <row r="17" spans="1:35" ht="17.25" customHeight="1" x14ac:dyDescent="0.25">
      <c r="A17" s="12">
        <v>13</v>
      </c>
      <c r="B17" s="12"/>
      <c r="C17" s="32" t="s">
        <v>35</v>
      </c>
      <c r="D17" s="33">
        <v>44862.598611111112</v>
      </c>
      <c r="E17" s="32" t="s">
        <v>575</v>
      </c>
      <c r="F17" s="32" t="s">
        <v>576</v>
      </c>
      <c r="G17" s="33" t="s">
        <v>577</v>
      </c>
      <c r="H17" s="32" t="s">
        <v>58</v>
      </c>
      <c r="I17" s="32"/>
      <c r="J17" s="32" t="s">
        <v>89</v>
      </c>
      <c r="K17" s="32" t="s">
        <v>578</v>
      </c>
      <c r="L17" s="32" t="s">
        <v>43</v>
      </c>
      <c r="M17" s="32" t="s">
        <v>91</v>
      </c>
      <c r="N17" s="32" t="s">
        <v>126</v>
      </c>
      <c r="O17" s="32" t="s">
        <v>528</v>
      </c>
      <c r="P17" s="32" t="s">
        <v>529</v>
      </c>
      <c r="Q17" s="32" t="s">
        <v>48</v>
      </c>
      <c r="R17" s="32" t="s">
        <v>485</v>
      </c>
      <c r="S17" s="32" t="s">
        <v>50</v>
      </c>
      <c r="T17" s="34" t="s">
        <v>486</v>
      </c>
      <c r="U17" s="38">
        <v>3</v>
      </c>
      <c r="V17" s="36" t="s">
        <v>131</v>
      </c>
      <c r="W17" s="36">
        <v>1950000</v>
      </c>
      <c r="X17" s="36">
        <v>1950000</v>
      </c>
      <c r="Y17" s="36">
        <v>0</v>
      </c>
      <c r="Z17" s="36">
        <f t="shared" si="0"/>
        <v>650000</v>
      </c>
      <c r="AA17" s="36">
        <v>1950000</v>
      </c>
      <c r="AB17" s="36">
        <v>580000</v>
      </c>
      <c r="AC17" s="36">
        <f t="shared" si="2"/>
        <v>1740000</v>
      </c>
      <c r="AD17" s="37">
        <v>210000</v>
      </c>
      <c r="AE17" s="37"/>
      <c r="AF17" s="37"/>
      <c r="AG17" s="36"/>
      <c r="AH17" s="1" t="s">
        <v>54</v>
      </c>
      <c r="AI17" s="51">
        <f t="shared" si="1"/>
        <v>210000</v>
      </c>
    </row>
    <row r="18" spans="1:35" ht="17.25" customHeight="1" x14ac:dyDescent="0.25">
      <c r="A18" s="12">
        <v>14</v>
      </c>
      <c r="B18" s="12"/>
      <c r="C18" s="32" t="s">
        <v>35</v>
      </c>
      <c r="D18" s="33">
        <v>44845.334027777775</v>
      </c>
      <c r="E18" s="32" t="s">
        <v>579</v>
      </c>
      <c r="F18" s="32" t="s">
        <v>580</v>
      </c>
      <c r="G18" s="33" t="s">
        <v>581</v>
      </c>
      <c r="H18" s="32" t="s">
        <v>58</v>
      </c>
      <c r="I18" s="32"/>
      <c r="J18" s="32" t="s">
        <v>89</v>
      </c>
      <c r="K18" s="32" t="s">
        <v>582</v>
      </c>
      <c r="L18" s="32" t="s">
        <v>43</v>
      </c>
      <c r="M18" s="32" t="s">
        <v>91</v>
      </c>
      <c r="N18" s="32" t="s">
        <v>126</v>
      </c>
      <c r="O18" s="32" t="s">
        <v>528</v>
      </c>
      <c r="P18" s="32" t="s">
        <v>529</v>
      </c>
      <c r="Q18" s="32" t="s">
        <v>48</v>
      </c>
      <c r="R18" s="32" t="s">
        <v>485</v>
      </c>
      <c r="S18" s="32" t="s">
        <v>50</v>
      </c>
      <c r="T18" s="34" t="s">
        <v>486</v>
      </c>
      <c r="U18" s="38">
        <v>3</v>
      </c>
      <c r="V18" s="36" t="s">
        <v>131</v>
      </c>
      <c r="W18" s="36">
        <v>1950000</v>
      </c>
      <c r="X18" s="36">
        <v>1950000</v>
      </c>
      <c r="Y18" s="36">
        <v>0</v>
      </c>
      <c r="Z18" s="36">
        <f t="shared" si="0"/>
        <v>1083333.3333333333</v>
      </c>
      <c r="AA18" s="36">
        <v>3250000</v>
      </c>
      <c r="AB18" s="36">
        <v>580000</v>
      </c>
      <c r="AC18" s="36">
        <v>2900000</v>
      </c>
      <c r="AD18" s="37">
        <v>350000</v>
      </c>
      <c r="AE18" s="37"/>
      <c r="AF18" s="37"/>
      <c r="AG18" s="36"/>
      <c r="AH18" s="1" t="s">
        <v>54</v>
      </c>
      <c r="AI18" s="51">
        <f t="shared" si="1"/>
        <v>350000</v>
      </c>
    </row>
    <row r="19" spans="1:35" ht="17.25" customHeight="1" x14ac:dyDescent="0.25">
      <c r="A19" s="12">
        <v>15</v>
      </c>
      <c r="B19" s="12"/>
      <c r="C19" s="32" t="s">
        <v>35</v>
      </c>
      <c r="D19" s="33">
        <v>44844.620138888888</v>
      </c>
      <c r="E19" s="32" t="s">
        <v>583</v>
      </c>
      <c r="F19" s="32" t="s">
        <v>584</v>
      </c>
      <c r="G19" s="33" t="s">
        <v>585</v>
      </c>
      <c r="H19" s="32" t="s">
        <v>58</v>
      </c>
      <c r="I19" s="32"/>
      <c r="J19" s="32" t="s">
        <v>89</v>
      </c>
      <c r="K19" s="32" t="s">
        <v>586</v>
      </c>
      <c r="L19" s="32" t="s">
        <v>43</v>
      </c>
      <c r="M19" s="32" t="s">
        <v>91</v>
      </c>
      <c r="N19" s="32" t="s">
        <v>126</v>
      </c>
      <c r="O19" s="32" t="s">
        <v>528</v>
      </c>
      <c r="P19" s="32" t="s">
        <v>529</v>
      </c>
      <c r="Q19" s="32" t="s">
        <v>48</v>
      </c>
      <c r="R19" s="32" t="s">
        <v>129</v>
      </c>
      <c r="S19" s="32" t="s">
        <v>50</v>
      </c>
      <c r="T19" s="34" t="s">
        <v>130</v>
      </c>
      <c r="U19" s="38">
        <v>3</v>
      </c>
      <c r="V19" s="36" t="s">
        <v>131</v>
      </c>
      <c r="W19" s="36">
        <v>1950000</v>
      </c>
      <c r="X19" s="36">
        <v>1950000</v>
      </c>
      <c r="Y19" s="36">
        <v>0</v>
      </c>
      <c r="Z19" s="36">
        <f t="shared" si="0"/>
        <v>1300000</v>
      </c>
      <c r="AA19" s="36">
        <v>3900000</v>
      </c>
      <c r="AB19" s="36">
        <v>580000</v>
      </c>
      <c r="AC19" s="36">
        <v>3480000</v>
      </c>
      <c r="AD19" s="37">
        <v>420000</v>
      </c>
      <c r="AE19" s="37"/>
      <c r="AF19" s="37"/>
      <c r="AG19" s="36"/>
      <c r="AH19" s="1" t="s">
        <v>54</v>
      </c>
      <c r="AI19" s="51">
        <f t="shared" si="1"/>
        <v>420000</v>
      </c>
    </row>
    <row r="20" spans="1:35" ht="17.25" customHeight="1" x14ac:dyDescent="0.25">
      <c r="A20" s="12">
        <v>16</v>
      </c>
      <c r="B20" s="12"/>
      <c r="C20" s="32" t="s">
        <v>35</v>
      </c>
      <c r="D20" s="33">
        <v>44851.426388888889</v>
      </c>
      <c r="E20" s="32" t="s">
        <v>587</v>
      </c>
      <c r="F20" s="32" t="s">
        <v>588</v>
      </c>
      <c r="G20" s="33" t="s">
        <v>589</v>
      </c>
      <c r="H20" s="32" t="s">
        <v>58</v>
      </c>
      <c r="I20" s="32"/>
      <c r="J20" s="32" t="s">
        <v>89</v>
      </c>
      <c r="K20" s="32" t="s">
        <v>590</v>
      </c>
      <c r="L20" s="32" t="s">
        <v>43</v>
      </c>
      <c r="M20" s="32" t="s">
        <v>91</v>
      </c>
      <c r="N20" s="32" t="s">
        <v>126</v>
      </c>
      <c r="O20" s="32" t="s">
        <v>528</v>
      </c>
      <c r="P20" s="32" t="s">
        <v>529</v>
      </c>
      <c r="Q20" s="32" t="s">
        <v>48</v>
      </c>
      <c r="R20" s="32" t="s">
        <v>397</v>
      </c>
      <c r="S20" s="32" t="s">
        <v>50</v>
      </c>
      <c r="T20" s="34" t="s">
        <v>398</v>
      </c>
      <c r="U20" s="38">
        <v>3</v>
      </c>
      <c r="V20" s="36" t="s">
        <v>113</v>
      </c>
      <c r="W20" s="36">
        <v>1950000</v>
      </c>
      <c r="X20" s="36">
        <v>1950000</v>
      </c>
      <c r="Y20" s="36">
        <v>0</v>
      </c>
      <c r="Z20" s="36">
        <f t="shared" si="0"/>
        <v>650000</v>
      </c>
      <c r="AA20" s="36">
        <v>1950000</v>
      </c>
      <c r="AB20" s="36">
        <v>580000</v>
      </c>
      <c r="AC20" s="36">
        <f>U20*AB20</f>
        <v>1740000</v>
      </c>
      <c r="AD20" s="37">
        <v>210000</v>
      </c>
      <c r="AE20" s="37"/>
      <c r="AF20" s="37"/>
      <c r="AG20" s="36"/>
      <c r="AH20" s="1" t="s">
        <v>54</v>
      </c>
      <c r="AI20" s="51">
        <f t="shared" si="1"/>
        <v>210000</v>
      </c>
    </row>
    <row r="21" spans="1:35" ht="17.25" customHeight="1" x14ac:dyDescent="0.25">
      <c r="A21" s="12">
        <v>17</v>
      </c>
      <c r="B21" s="12"/>
      <c r="C21" s="32" t="s">
        <v>35</v>
      </c>
      <c r="D21" s="33">
        <v>44844.330555555556</v>
      </c>
      <c r="E21" s="32" t="s">
        <v>591</v>
      </c>
      <c r="F21" s="32" t="s">
        <v>592</v>
      </c>
      <c r="G21" s="33" t="s">
        <v>593</v>
      </c>
      <c r="H21" s="32" t="s">
        <v>58</v>
      </c>
      <c r="I21" s="32"/>
      <c r="J21" s="32" t="s">
        <v>89</v>
      </c>
      <c r="K21" s="32" t="s">
        <v>369</v>
      </c>
      <c r="L21" s="32" t="s">
        <v>43</v>
      </c>
      <c r="M21" s="32" t="s">
        <v>91</v>
      </c>
      <c r="N21" s="32" t="s">
        <v>126</v>
      </c>
      <c r="O21" s="32" t="s">
        <v>528</v>
      </c>
      <c r="P21" s="32" t="s">
        <v>529</v>
      </c>
      <c r="Q21" s="32" t="s">
        <v>48</v>
      </c>
      <c r="R21" s="32" t="s">
        <v>594</v>
      </c>
      <c r="S21" s="32" t="s">
        <v>50</v>
      </c>
      <c r="T21" s="34" t="s">
        <v>595</v>
      </c>
      <c r="U21" s="38">
        <v>3</v>
      </c>
      <c r="V21" s="36" t="s">
        <v>52</v>
      </c>
      <c r="W21" s="36">
        <v>1950000</v>
      </c>
      <c r="X21" s="36">
        <v>1950000</v>
      </c>
      <c r="Y21" s="36">
        <v>0</v>
      </c>
      <c r="Z21" s="36">
        <f t="shared" si="0"/>
        <v>650000</v>
      </c>
      <c r="AA21" s="36">
        <v>1950000</v>
      </c>
      <c r="AB21" s="36">
        <v>580000</v>
      </c>
      <c r="AC21" s="36">
        <f>U21*AB21</f>
        <v>1740000</v>
      </c>
      <c r="AD21" s="37">
        <v>210000</v>
      </c>
      <c r="AE21" s="37"/>
      <c r="AF21" s="37"/>
      <c r="AG21" s="36"/>
      <c r="AH21" s="1" t="s">
        <v>54</v>
      </c>
      <c r="AI21" s="51">
        <f t="shared" si="1"/>
        <v>210000</v>
      </c>
    </row>
    <row r="22" spans="1:35" ht="17.25" customHeight="1" x14ac:dyDescent="0.25">
      <c r="A22" s="12">
        <v>18</v>
      </c>
      <c r="B22" s="12"/>
      <c r="C22" s="32" t="s">
        <v>35</v>
      </c>
      <c r="D22" s="33">
        <v>44868.343055555553</v>
      </c>
      <c r="E22" s="32" t="s">
        <v>596</v>
      </c>
      <c r="F22" s="32" t="s">
        <v>597</v>
      </c>
      <c r="G22" s="33" t="s">
        <v>598</v>
      </c>
      <c r="H22" s="32" t="s">
        <v>58</v>
      </c>
      <c r="I22" s="32"/>
      <c r="J22" s="32" t="s">
        <v>89</v>
      </c>
      <c r="K22" s="32" t="s">
        <v>599</v>
      </c>
      <c r="L22" s="32" t="s">
        <v>43</v>
      </c>
      <c r="M22" s="32" t="s">
        <v>91</v>
      </c>
      <c r="N22" s="32" t="s">
        <v>126</v>
      </c>
      <c r="O22" s="32" t="s">
        <v>528</v>
      </c>
      <c r="P22" s="32" t="s">
        <v>529</v>
      </c>
      <c r="Q22" s="32" t="s">
        <v>48</v>
      </c>
      <c r="R22" s="32" t="s">
        <v>237</v>
      </c>
      <c r="S22" s="32" t="s">
        <v>50</v>
      </c>
      <c r="T22" s="34" t="s">
        <v>238</v>
      </c>
      <c r="U22" s="35">
        <v>3</v>
      </c>
      <c r="V22" s="32" t="s">
        <v>131</v>
      </c>
      <c r="W22" s="36">
        <v>1950000</v>
      </c>
      <c r="X22" s="36">
        <v>1950000</v>
      </c>
      <c r="Y22" s="36">
        <v>0</v>
      </c>
      <c r="Z22" s="36">
        <f t="shared" si="0"/>
        <v>1083333.3333333333</v>
      </c>
      <c r="AA22" s="36">
        <v>3250000</v>
      </c>
      <c r="AB22" s="36">
        <v>580000</v>
      </c>
      <c r="AC22" s="36">
        <v>2900000</v>
      </c>
      <c r="AD22" s="37">
        <v>350000</v>
      </c>
      <c r="AE22" s="37"/>
      <c r="AF22" s="37"/>
      <c r="AG22" s="36"/>
      <c r="AI22" s="51">
        <f t="shared" si="1"/>
        <v>350000</v>
      </c>
    </row>
    <row r="23" spans="1:35" ht="17.25" customHeight="1" x14ac:dyDescent="0.25">
      <c r="A23" s="12">
        <v>19</v>
      </c>
      <c r="B23" s="12"/>
      <c r="C23" s="32" t="s">
        <v>35</v>
      </c>
      <c r="D23" s="33">
        <v>44861.331944444442</v>
      </c>
      <c r="E23" s="32" t="s">
        <v>600</v>
      </c>
      <c r="F23" s="32" t="s">
        <v>601</v>
      </c>
      <c r="G23" s="33" t="s">
        <v>602</v>
      </c>
      <c r="H23" s="32" t="s">
        <v>58</v>
      </c>
      <c r="I23" s="32"/>
      <c r="J23" s="32" t="s">
        <v>89</v>
      </c>
      <c r="K23" s="32" t="s">
        <v>603</v>
      </c>
      <c r="L23" s="32" t="s">
        <v>43</v>
      </c>
      <c r="M23" s="32" t="s">
        <v>91</v>
      </c>
      <c r="N23" s="32" t="s">
        <v>126</v>
      </c>
      <c r="O23" s="32" t="s">
        <v>528</v>
      </c>
      <c r="P23" s="32" t="s">
        <v>529</v>
      </c>
      <c r="Q23" s="32" t="s">
        <v>48</v>
      </c>
      <c r="R23" s="32" t="s">
        <v>143</v>
      </c>
      <c r="S23" s="32" t="s">
        <v>50</v>
      </c>
      <c r="T23" s="34" t="s">
        <v>144</v>
      </c>
      <c r="U23" s="38">
        <v>2</v>
      </c>
      <c r="V23" s="36" t="s">
        <v>52</v>
      </c>
      <c r="W23" s="36">
        <v>1300000</v>
      </c>
      <c r="X23" s="36">
        <v>1300000</v>
      </c>
      <c r="Y23" s="36">
        <v>0</v>
      </c>
      <c r="Z23" s="36">
        <f t="shared" si="0"/>
        <v>1300000</v>
      </c>
      <c r="AA23" s="36">
        <v>2600000</v>
      </c>
      <c r="AB23" s="36">
        <v>580000</v>
      </c>
      <c r="AC23" s="36">
        <v>2320000</v>
      </c>
      <c r="AD23" s="37">
        <v>280000</v>
      </c>
      <c r="AE23" s="37"/>
      <c r="AF23" s="37"/>
      <c r="AG23" s="36"/>
      <c r="AH23" s="1" t="s">
        <v>54</v>
      </c>
      <c r="AI23" s="51">
        <f t="shared" si="1"/>
        <v>280000</v>
      </c>
    </row>
    <row r="24" spans="1:35" ht="17.25" customHeight="1" x14ac:dyDescent="0.25">
      <c r="A24" s="12">
        <v>20</v>
      </c>
      <c r="B24" s="12"/>
      <c r="C24" s="32" t="s">
        <v>35</v>
      </c>
      <c r="D24" s="33">
        <v>44852.570138888892</v>
      </c>
      <c r="E24" s="32" t="s">
        <v>604</v>
      </c>
      <c r="F24" s="32" t="s">
        <v>605</v>
      </c>
      <c r="G24" s="33" t="s">
        <v>606</v>
      </c>
      <c r="H24" s="32" t="s">
        <v>58</v>
      </c>
      <c r="I24" s="32"/>
      <c r="J24" s="32" t="s">
        <v>89</v>
      </c>
      <c r="K24" s="32" t="s">
        <v>607</v>
      </c>
      <c r="L24" s="32" t="s">
        <v>43</v>
      </c>
      <c r="M24" s="32" t="s">
        <v>91</v>
      </c>
      <c r="N24" s="32" t="s">
        <v>126</v>
      </c>
      <c r="O24" s="32" t="s">
        <v>528</v>
      </c>
      <c r="P24" s="32" t="s">
        <v>529</v>
      </c>
      <c r="Q24" s="32" t="s">
        <v>48</v>
      </c>
      <c r="R24" s="32" t="s">
        <v>165</v>
      </c>
      <c r="S24" s="32" t="s">
        <v>50</v>
      </c>
      <c r="T24" s="34" t="s">
        <v>166</v>
      </c>
      <c r="U24" s="38">
        <v>2</v>
      </c>
      <c r="V24" s="36" t="s">
        <v>71</v>
      </c>
      <c r="W24" s="36">
        <v>1300000</v>
      </c>
      <c r="X24" s="36">
        <v>1300000</v>
      </c>
      <c r="Y24" s="36">
        <v>0</v>
      </c>
      <c r="Z24" s="36">
        <f t="shared" si="0"/>
        <v>650000</v>
      </c>
      <c r="AA24" s="36">
        <v>1300000</v>
      </c>
      <c r="AB24" s="36">
        <v>580000</v>
      </c>
      <c r="AC24" s="36">
        <f>U24*AB24</f>
        <v>1160000</v>
      </c>
      <c r="AD24" s="37">
        <v>140000</v>
      </c>
      <c r="AE24" s="37"/>
      <c r="AF24" s="37"/>
      <c r="AG24" s="36"/>
      <c r="AH24" s="1" t="s">
        <v>54</v>
      </c>
      <c r="AI24" s="51">
        <f t="shared" si="1"/>
        <v>140000</v>
      </c>
    </row>
    <row r="25" spans="1:35" ht="17.25" customHeight="1" x14ac:dyDescent="0.25">
      <c r="A25" s="12">
        <v>21</v>
      </c>
      <c r="B25" s="12"/>
      <c r="C25" s="32" t="s">
        <v>35</v>
      </c>
      <c r="D25" s="33">
        <v>44844.620138888888</v>
      </c>
      <c r="E25" s="32" t="s">
        <v>608</v>
      </c>
      <c r="F25" s="32" t="s">
        <v>609</v>
      </c>
      <c r="G25" s="33" t="s">
        <v>610</v>
      </c>
      <c r="H25" s="32" t="s">
        <v>39</v>
      </c>
      <c r="I25" s="32"/>
      <c r="J25" s="32" t="s">
        <v>89</v>
      </c>
      <c r="K25" s="32" t="s">
        <v>569</v>
      </c>
      <c r="L25" s="32" t="s">
        <v>43</v>
      </c>
      <c r="M25" s="32" t="s">
        <v>91</v>
      </c>
      <c r="N25" s="32" t="s">
        <v>126</v>
      </c>
      <c r="O25" s="32" t="s">
        <v>528</v>
      </c>
      <c r="P25" s="32" t="s">
        <v>529</v>
      </c>
      <c r="Q25" s="32" t="s">
        <v>48</v>
      </c>
      <c r="R25" s="32" t="s">
        <v>611</v>
      </c>
      <c r="S25" s="32" t="s">
        <v>50</v>
      </c>
      <c r="T25" s="34" t="s">
        <v>412</v>
      </c>
      <c r="U25" s="38">
        <v>2</v>
      </c>
      <c r="V25" s="36" t="s">
        <v>277</v>
      </c>
      <c r="W25" s="36">
        <v>1300000</v>
      </c>
      <c r="X25" s="36">
        <v>1300000</v>
      </c>
      <c r="Y25" s="36">
        <v>0</v>
      </c>
      <c r="Z25" s="36">
        <f t="shared" si="0"/>
        <v>5200000</v>
      </c>
      <c r="AA25" s="36">
        <v>10400000</v>
      </c>
      <c r="AB25" s="36">
        <v>580000</v>
      </c>
      <c r="AC25" s="36">
        <v>9280000</v>
      </c>
      <c r="AD25" s="37">
        <v>1120000</v>
      </c>
      <c r="AE25" s="37"/>
      <c r="AF25" s="37"/>
      <c r="AG25" s="36"/>
      <c r="AH25" s="1" t="s">
        <v>54</v>
      </c>
      <c r="AI25" s="51">
        <f t="shared" si="1"/>
        <v>1120000</v>
      </c>
    </row>
    <row r="26" spans="1:35" ht="17.25" customHeight="1" x14ac:dyDescent="0.25">
      <c r="A26" s="12">
        <v>22</v>
      </c>
      <c r="B26" s="12"/>
      <c r="C26" s="32" t="s">
        <v>35</v>
      </c>
      <c r="D26" s="33">
        <v>44868.377083333333</v>
      </c>
      <c r="E26" s="32" t="s">
        <v>612</v>
      </c>
      <c r="F26" s="32" t="s">
        <v>613</v>
      </c>
      <c r="G26" s="33" t="s">
        <v>614</v>
      </c>
      <c r="H26" s="32" t="s">
        <v>39</v>
      </c>
      <c r="I26" s="32"/>
      <c r="J26" s="32" t="s">
        <v>308</v>
      </c>
      <c r="K26" s="32" t="s">
        <v>615</v>
      </c>
      <c r="L26" s="32" t="s">
        <v>43</v>
      </c>
      <c r="M26" s="32" t="s">
        <v>91</v>
      </c>
      <c r="N26" s="32" t="s">
        <v>126</v>
      </c>
      <c r="O26" s="32" t="s">
        <v>528</v>
      </c>
      <c r="P26" s="32" t="s">
        <v>529</v>
      </c>
      <c r="Q26" s="32" t="s">
        <v>48</v>
      </c>
      <c r="R26" s="32" t="s">
        <v>312</v>
      </c>
      <c r="S26" s="32" t="s">
        <v>50</v>
      </c>
      <c r="T26" s="34" t="s">
        <v>313</v>
      </c>
      <c r="U26" s="35">
        <v>2</v>
      </c>
      <c r="V26" s="32" t="s">
        <v>52</v>
      </c>
      <c r="W26" s="36">
        <v>1300000</v>
      </c>
      <c r="X26" s="36">
        <v>1300000</v>
      </c>
      <c r="Y26" s="36">
        <v>0</v>
      </c>
      <c r="Z26" s="36">
        <f t="shared" si="0"/>
        <v>650000</v>
      </c>
      <c r="AA26" s="36">
        <v>1300000</v>
      </c>
      <c r="AB26" s="36">
        <v>580000</v>
      </c>
      <c r="AC26" s="36">
        <f>U26*AB26</f>
        <v>1160000</v>
      </c>
      <c r="AD26" s="37">
        <v>140000</v>
      </c>
      <c r="AE26" s="37"/>
      <c r="AF26" s="37"/>
      <c r="AG26" s="36"/>
      <c r="AI26" s="51">
        <f t="shared" si="1"/>
        <v>140000</v>
      </c>
    </row>
    <row r="27" spans="1:35" ht="17.25" customHeight="1" x14ac:dyDescent="0.25">
      <c r="A27" s="12">
        <v>23</v>
      </c>
      <c r="B27" s="40">
        <v>44855</v>
      </c>
      <c r="C27" s="41" t="s">
        <v>132</v>
      </c>
      <c r="D27" s="42">
        <v>44855.686111111114</v>
      </c>
      <c r="E27" s="41" t="s">
        <v>616</v>
      </c>
      <c r="F27" s="41" t="s">
        <v>617</v>
      </c>
      <c r="G27" s="42" t="s">
        <v>618</v>
      </c>
      <c r="H27" s="41" t="s">
        <v>39</v>
      </c>
      <c r="I27" s="41"/>
      <c r="J27" s="41" t="s">
        <v>89</v>
      </c>
      <c r="K27" s="41" t="s">
        <v>619</v>
      </c>
      <c r="L27" s="41" t="s">
        <v>43</v>
      </c>
      <c r="M27" s="41" t="s">
        <v>91</v>
      </c>
      <c r="N27" s="41" t="s">
        <v>126</v>
      </c>
      <c r="O27" s="41" t="s">
        <v>528</v>
      </c>
      <c r="P27" s="41" t="s">
        <v>529</v>
      </c>
      <c r="Q27" s="41" t="s">
        <v>48</v>
      </c>
      <c r="R27" s="41" t="s">
        <v>611</v>
      </c>
      <c r="S27" s="41" t="s">
        <v>50</v>
      </c>
      <c r="T27" s="41" t="s">
        <v>412</v>
      </c>
      <c r="U27" s="43">
        <v>2</v>
      </c>
      <c r="V27" s="37" t="s">
        <v>277</v>
      </c>
      <c r="W27" s="37">
        <v>1300000</v>
      </c>
      <c r="X27" s="37">
        <v>1300000</v>
      </c>
      <c r="Y27" s="37">
        <v>0</v>
      </c>
      <c r="Z27" s="37">
        <f t="shared" si="0"/>
        <v>650000</v>
      </c>
      <c r="AA27" s="37">
        <v>1300000</v>
      </c>
      <c r="AB27" s="37">
        <v>580000</v>
      </c>
      <c r="AC27" s="37">
        <f>U27*AB27</f>
        <v>1160000</v>
      </c>
      <c r="AD27" s="37">
        <v>140000</v>
      </c>
      <c r="AE27" s="37"/>
      <c r="AF27" s="37"/>
      <c r="AG27" s="37"/>
      <c r="AI27" s="51">
        <f t="shared" si="1"/>
        <v>140000</v>
      </c>
    </row>
    <row r="28" spans="1:35" ht="17.25" customHeight="1" x14ac:dyDescent="0.25">
      <c r="A28" s="12">
        <v>24</v>
      </c>
      <c r="B28" s="12"/>
      <c r="C28" s="32" t="s">
        <v>35</v>
      </c>
      <c r="D28" s="33">
        <v>44845.334027777775</v>
      </c>
      <c r="E28" s="32" t="s">
        <v>620</v>
      </c>
      <c r="F28" s="32" t="s">
        <v>621</v>
      </c>
      <c r="G28" s="33" t="s">
        <v>622</v>
      </c>
      <c r="H28" s="32" t="s">
        <v>58</v>
      </c>
      <c r="I28" s="32"/>
      <c r="J28" s="32" t="s">
        <v>89</v>
      </c>
      <c r="K28" s="32" t="s">
        <v>623</v>
      </c>
      <c r="L28" s="32" t="s">
        <v>43</v>
      </c>
      <c r="M28" s="32" t="s">
        <v>91</v>
      </c>
      <c r="N28" s="32" t="s">
        <v>126</v>
      </c>
      <c r="O28" s="32" t="s">
        <v>528</v>
      </c>
      <c r="P28" s="32" t="s">
        <v>529</v>
      </c>
      <c r="Q28" s="32" t="s">
        <v>48</v>
      </c>
      <c r="R28" s="32" t="s">
        <v>485</v>
      </c>
      <c r="S28" s="32" t="s">
        <v>50</v>
      </c>
      <c r="T28" s="34" t="s">
        <v>486</v>
      </c>
      <c r="U28" s="38">
        <v>3</v>
      </c>
      <c r="V28" s="36" t="s">
        <v>131</v>
      </c>
      <c r="W28" s="36">
        <v>1950000</v>
      </c>
      <c r="X28" s="36">
        <v>1950000</v>
      </c>
      <c r="Y28" s="36">
        <v>0</v>
      </c>
      <c r="Z28" s="36">
        <f t="shared" si="0"/>
        <v>1300000</v>
      </c>
      <c r="AA28" s="36">
        <v>3900000</v>
      </c>
      <c r="AB28" s="36">
        <v>580000</v>
      </c>
      <c r="AC28" s="36">
        <v>3480000</v>
      </c>
      <c r="AD28" s="37">
        <v>420000</v>
      </c>
      <c r="AE28" s="37"/>
      <c r="AF28" s="37"/>
      <c r="AG28" s="36"/>
      <c r="AH28" s="1" t="s">
        <v>54</v>
      </c>
      <c r="AI28" s="51">
        <f t="shared" si="1"/>
        <v>420000</v>
      </c>
    </row>
    <row r="29" spans="1:35" ht="17.25" customHeight="1" x14ac:dyDescent="0.25">
      <c r="A29" s="12">
        <v>25</v>
      </c>
      <c r="B29" s="12"/>
      <c r="C29" s="32" t="s">
        <v>35</v>
      </c>
      <c r="D29" s="33">
        <v>44847.329861111109</v>
      </c>
      <c r="E29" s="32" t="s">
        <v>624</v>
      </c>
      <c r="F29" s="32" t="s">
        <v>625</v>
      </c>
      <c r="G29" s="33" t="s">
        <v>626</v>
      </c>
      <c r="H29" s="32" t="s">
        <v>58</v>
      </c>
      <c r="I29" s="32"/>
      <c r="J29" s="32" t="s">
        <v>89</v>
      </c>
      <c r="K29" s="32" t="s">
        <v>627</v>
      </c>
      <c r="L29" s="32" t="s">
        <v>43</v>
      </c>
      <c r="M29" s="32" t="s">
        <v>91</v>
      </c>
      <c r="N29" s="32" t="s">
        <v>126</v>
      </c>
      <c r="O29" s="32" t="s">
        <v>528</v>
      </c>
      <c r="P29" s="32" t="s">
        <v>529</v>
      </c>
      <c r="Q29" s="32" t="s">
        <v>48</v>
      </c>
      <c r="R29" s="32" t="s">
        <v>416</v>
      </c>
      <c r="S29" s="32" t="s">
        <v>50</v>
      </c>
      <c r="T29" s="34" t="s">
        <v>412</v>
      </c>
      <c r="U29" s="38">
        <v>2</v>
      </c>
      <c r="V29" s="36" t="s">
        <v>290</v>
      </c>
      <c r="W29" s="36">
        <v>1300000</v>
      </c>
      <c r="X29" s="36">
        <v>1300000</v>
      </c>
      <c r="Y29" s="36">
        <v>0</v>
      </c>
      <c r="Z29" s="36">
        <f t="shared" si="0"/>
        <v>650000</v>
      </c>
      <c r="AA29" s="36">
        <v>1300000</v>
      </c>
      <c r="AB29" s="36">
        <v>580000</v>
      </c>
      <c r="AC29" s="36">
        <f>U29*AB29</f>
        <v>1160000</v>
      </c>
      <c r="AD29" s="37">
        <v>140000</v>
      </c>
      <c r="AE29" s="37"/>
      <c r="AF29" s="37"/>
      <c r="AG29" s="36"/>
      <c r="AH29" s="1" t="s">
        <v>54</v>
      </c>
      <c r="AI29" s="51">
        <f t="shared" si="1"/>
        <v>140000</v>
      </c>
    </row>
    <row r="30" spans="1:35" ht="17.25" customHeight="1" x14ac:dyDescent="0.25">
      <c r="A30" s="12">
        <v>26</v>
      </c>
      <c r="B30" s="12"/>
      <c r="C30" s="32" t="s">
        <v>35</v>
      </c>
      <c r="D30" s="33">
        <v>44880.328472222223</v>
      </c>
      <c r="E30" s="32" t="s">
        <v>628</v>
      </c>
      <c r="F30" s="32" t="s">
        <v>629</v>
      </c>
      <c r="G30" s="33" t="s">
        <v>630</v>
      </c>
      <c r="H30" s="32" t="s">
        <v>58</v>
      </c>
      <c r="I30" s="32" t="s">
        <v>40</v>
      </c>
      <c r="J30" s="32" t="s">
        <v>89</v>
      </c>
      <c r="K30" s="32" t="s">
        <v>631</v>
      </c>
      <c r="L30" s="32" t="s">
        <v>43</v>
      </c>
      <c r="M30" s="32" t="s">
        <v>91</v>
      </c>
      <c r="N30" s="32" t="s">
        <v>126</v>
      </c>
      <c r="O30" s="32" t="s">
        <v>528</v>
      </c>
      <c r="P30" s="32" t="s">
        <v>529</v>
      </c>
      <c r="Q30" s="32" t="s">
        <v>48</v>
      </c>
      <c r="R30" s="32" t="s">
        <v>200</v>
      </c>
      <c r="S30" s="32" t="s">
        <v>50</v>
      </c>
      <c r="T30" s="34" t="s">
        <v>201</v>
      </c>
      <c r="U30" s="35">
        <v>3</v>
      </c>
      <c r="V30" s="32" t="s">
        <v>81</v>
      </c>
      <c r="W30" s="36">
        <v>1950000</v>
      </c>
      <c r="X30" s="36">
        <v>1950000</v>
      </c>
      <c r="Y30" s="36">
        <v>0</v>
      </c>
      <c r="Z30" s="36">
        <f t="shared" si="0"/>
        <v>650000</v>
      </c>
      <c r="AA30" s="36">
        <v>1950000</v>
      </c>
      <c r="AB30" s="36">
        <v>580000</v>
      </c>
      <c r="AC30" s="36">
        <f>U30*AB30</f>
        <v>1740000</v>
      </c>
      <c r="AD30" s="37">
        <v>210000</v>
      </c>
      <c r="AE30" s="37"/>
      <c r="AF30" s="37"/>
      <c r="AG30" s="44"/>
      <c r="AI30" s="51">
        <f t="shared" si="1"/>
        <v>210000</v>
      </c>
    </row>
    <row r="31" spans="1:35" ht="17.25" customHeight="1" x14ac:dyDescent="0.25">
      <c r="A31" s="12">
        <v>27</v>
      </c>
      <c r="B31" s="12"/>
      <c r="C31" s="32" t="s">
        <v>35</v>
      </c>
      <c r="D31" s="33">
        <v>44845.334027777775</v>
      </c>
      <c r="E31" s="32" t="s">
        <v>632</v>
      </c>
      <c r="F31" s="32" t="s">
        <v>633</v>
      </c>
      <c r="G31" s="33" t="s">
        <v>634</v>
      </c>
      <c r="H31" s="32" t="s">
        <v>58</v>
      </c>
      <c r="I31" s="32"/>
      <c r="J31" s="32" t="s">
        <v>89</v>
      </c>
      <c r="K31" s="32" t="s">
        <v>635</v>
      </c>
      <c r="L31" s="32" t="s">
        <v>43</v>
      </c>
      <c r="M31" s="32" t="s">
        <v>91</v>
      </c>
      <c r="N31" s="32" t="s">
        <v>126</v>
      </c>
      <c r="O31" s="32" t="s">
        <v>528</v>
      </c>
      <c r="P31" s="32" t="s">
        <v>529</v>
      </c>
      <c r="Q31" s="32" t="s">
        <v>48</v>
      </c>
      <c r="R31" s="32" t="s">
        <v>485</v>
      </c>
      <c r="S31" s="32" t="s">
        <v>50</v>
      </c>
      <c r="T31" s="34" t="s">
        <v>486</v>
      </c>
      <c r="U31" s="38">
        <v>3</v>
      </c>
      <c r="V31" s="36" t="s">
        <v>131</v>
      </c>
      <c r="W31" s="36">
        <v>1950000</v>
      </c>
      <c r="X31" s="36">
        <v>1950000</v>
      </c>
      <c r="Y31" s="36">
        <v>0</v>
      </c>
      <c r="Z31" s="36">
        <f t="shared" si="0"/>
        <v>650000</v>
      </c>
      <c r="AA31" s="36">
        <v>1950000</v>
      </c>
      <c r="AB31" s="36">
        <v>580000</v>
      </c>
      <c r="AC31" s="36">
        <f>U31*AB31</f>
        <v>1740000</v>
      </c>
      <c r="AD31" s="37">
        <v>210000</v>
      </c>
      <c r="AE31" s="37"/>
      <c r="AF31" s="37"/>
      <c r="AG31" s="36"/>
      <c r="AH31" s="1" t="s">
        <v>54</v>
      </c>
      <c r="AI31" s="51">
        <f t="shared" si="1"/>
        <v>210000</v>
      </c>
    </row>
    <row r="32" spans="1:35" ht="17.25" customHeight="1" x14ac:dyDescent="0.25">
      <c r="A32" s="12">
        <v>28</v>
      </c>
      <c r="B32" s="40">
        <v>44862</v>
      </c>
      <c r="C32" s="41" t="s">
        <v>132</v>
      </c>
      <c r="D32" s="42">
        <v>44865.618750000001</v>
      </c>
      <c r="E32" s="41" t="s">
        <v>636</v>
      </c>
      <c r="F32" s="41" t="s">
        <v>637</v>
      </c>
      <c r="G32" s="42" t="s">
        <v>638</v>
      </c>
      <c r="H32" s="41" t="s">
        <v>39</v>
      </c>
      <c r="I32" s="41"/>
      <c r="J32" s="41" t="s">
        <v>89</v>
      </c>
      <c r="K32" s="41" t="s">
        <v>639</v>
      </c>
      <c r="L32" s="41" t="s">
        <v>43</v>
      </c>
      <c r="M32" s="41" t="s">
        <v>91</v>
      </c>
      <c r="N32" s="41" t="s">
        <v>126</v>
      </c>
      <c r="O32" s="41" t="s">
        <v>528</v>
      </c>
      <c r="P32" s="41" t="s">
        <v>529</v>
      </c>
      <c r="Q32" s="41" t="s">
        <v>48</v>
      </c>
      <c r="R32" s="41" t="s">
        <v>464</v>
      </c>
      <c r="S32" s="41" t="s">
        <v>50</v>
      </c>
      <c r="T32" s="41" t="s">
        <v>201</v>
      </c>
      <c r="U32" s="43">
        <v>3</v>
      </c>
      <c r="V32" s="37" t="s">
        <v>106</v>
      </c>
      <c r="W32" s="37">
        <v>1950000</v>
      </c>
      <c r="X32" s="37">
        <v>1950000</v>
      </c>
      <c r="Y32" s="37">
        <v>0</v>
      </c>
      <c r="Z32" s="37">
        <f t="shared" si="0"/>
        <v>3466666.6666666665</v>
      </c>
      <c r="AA32" s="37">
        <v>10400000</v>
      </c>
      <c r="AB32" s="37">
        <v>580000</v>
      </c>
      <c r="AC32" s="37">
        <v>9280000</v>
      </c>
      <c r="AD32" s="37">
        <v>1120000</v>
      </c>
      <c r="AE32" s="37"/>
      <c r="AF32" s="37"/>
      <c r="AG32" s="37"/>
      <c r="AI32" s="51">
        <f t="shared" si="1"/>
        <v>1120000</v>
      </c>
    </row>
    <row r="33" spans="1:35" x14ac:dyDescent="0.25">
      <c r="A33" s="57" t="s">
        <v>82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AA33" s="25">
        <f t="shared" ref="AA33:AC33" si="3">SUM(AA5:AA32)</f>
        <v>96850000</v>
      </c>
      <c r="AB33" s="25">
        <f t="shared" si="3"/>
        <v>16240000</v>
      </c>
      <c r="AC33" s="25">
        <f t="shared" si="3"/>
        <v>86420000</v>
      </c>
      <c r="AD33" s="25">
        <f>SUM(AD5:AD32)</f>
        <v>10430000</v>
      </c>
      <c r="AE33" s="25"/>
      <c r="AF33" s="25"/>
      <c r="AG33" s="26"/>
      <c r="AI33" s="51">
        <f t="shared" si="1"/>
        <v>10430000</v>
      </c>
    </row>
    <row r="35" spans="1:35" x14ac:dyDescent="0.25">
      <c r="P35" s="58" t="s">
        <v>83</v>
      </c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</row>
    <row r="36" spans="1:35" x14ac:dyDescent="0.25">
      <c r="P36" s="58" t="s">
        <v>84</v>
      </c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</row>
    <row r="37" spans="1:35" x14ac:dyDescent="0.25">
      <c r="P37" s="28"/>
      <c r="Q37" s="28"/>
      <c r="R37" s="28"/>
      <c r="S37" s="28"/>
      <c r="T37" s="29"/>
      <c r="U37" s="30"/>
      <c r="V37" s="31"/>
      <c r="W37" s="31"/>
      <c r="X37" s="31"/>
      <c r="Y37" s="31"/>
      <c r="Z37" s="31"/>
      <c r="AA37" s="31"/>
      <c r="AB37" s="31"/>
      <c r="AC37" s="31"/>
      <c r="AG37" s="31"/>
    </row>
    <row r="38" spans="1:35" x14ac:dyDescent="0.25">
      <c r="P38" s="28"/>
      <c r="Q38" s="28"/>
      <c r="R38" s="28"/>
      <c r="S38" s="28"/>
      <c r="T38" s="29"/>
      <c r="U38" s="30"/>
      <c r="V38" s="31"/>
      <c r="W38" s="31"/>
      <c r="X38" s="31"/>
      <c r="Y38" s="31"/>
      <c r="Z38" s="31"/>
      <c r="AA38" s="31"/>
      <c r="AB38" s="31"/>
      <c r="AC38" s="31"/>
      <c r="AG38" s="31"/>
    </row>
    <row r="39" spans="1:35" x14ac:dyDescent="0.25">
      <c r="P39" s="28"/>
      <c r="Q39" s="28"/>
      <c r="R39" s="28"/>
      <c r="S39" s="28"/>
      <c r="T39" s="29"/>
      <c r="U39" s="30"/>
      <c r="V39" s="31"/>
      <c r="W39" s="31"/>
      <c r="X39" s="31"/>
      <c r="Y39" s="31"/>
      <c r="Z39" s="31"/>
      <c r="AA39" s="31"/>
      <c r="AB39" s="31"/>
      <c r="AC39" s="31"/>
      <c r="AG39" s="31"/>
    </row>
    <row r="40" spans="1:35" x14ac:dyDescent="0.25">
      <c r="P40" s="58" t="s">
        <v>85</v>
      </c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</row>
  </sheetData>
  <mergeCells count="5">
    <mergeCell ref="A2:AG2"/>
    <mergeCell ref="A33:P33"/>
    <mergeCell ref="P35:AG35"/>
    <mergeCell ref="P36:AG36"/>
    <mergeCell ref="P40:AG4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27"/>
  <sheetViews>
    <sheetView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12"/>
      <c r="C5" s="32" t="s">
        <v>35</v>
      </c>
      <c r="D5" s="33">
        <v>44854.597222222219</v>
      </c>
      <c r="E5" s="32" t="s">
        <v>640</v>
      </c>
      <c r="F5" s="32" t="s">
        <v>641</v>
      </c>
      <c r="G5" s="33" t="s">
        <v>642</v>
      </c>
      <c r="H5" s="32" t="s">
        <v>39</v>
      </c>
      <c r="I5" s="32" t="s">
        <v>40</v>
      </c>
      <c r="J5" s="32" t="s">
        <v>89</v>
      </c>
      <c r="K5" s="32" t="s">
        <v>643</v>
      </c>
      <c r="L5" s="32" t="s">
        <v>43</v>
      </c>
      <c r="M5" s="32" t="s">
        <v>91</v>
      </c>
      <c r="N5" s="32" t="s">
        <v>126</v>
      </c>
      <c r="O5" s="32" t="s">
        <v>644</v>
      </c>
      <c r="P5" s="32" t="s">
        <v>645</v>
      </c>
      <c r="Q5" s="32" t="s">
        <v>48</v>
      </c>
      <c r="R5" s="32" t="s">
        <v>149</v>
      </c>
      <c r="S5" s="32" t="s">
        <v>50</v>
      </c>
      <c r="T5" s="34" t="s">
        <v>150</v>
      </c>
      <c r="U5" s="38">
        <v>2</v>
      </c>
      <c r="V5" s="36" t="s">
        <v>52</v>
      </c>
      <c r="W5" s="36">
        <v>1300000</v>
      </c>
      <c r="X5" s="36">
        <v>1300000</v>
      </c>
      <c r="Y5" s="36">
        <v>0</v>
      </c>
      <c r="Z5" s="36">
        <f t="shared" ref="Z5:Z19" si="0">AA5/U5</f>
        <v>650000</v>
      </c>
      <c r="AA5" s="36">
        <v>1300000</v>
      </c>
      <c r="AB5" s="36">
        <v>580000</v>
      </c>
      <c r="AC5" s="36">
        <f>U5*AB5</f>
        <v>1160000</v>
      </c>
      <c r="AD5" s="37">
        <v>140000</v>
      </c>
      <c r="AE5" s="37"/>
      <c r="AF5" s="37"/>
      <c r="AG5" s="36"/>
      <c r="AH5" s="1" t="s">
        <v>54</v>
      </c>
    </row>
    <row r="6" spans="1:34" ht="17.25" customHeight="1" x14ac:dyDescent="0.25">
      <c r="A6" s="12">
        <v>2</v>
      </c>
      <c r="B6" s="52"/>
      <c r="C6" s="53" t="s">
        <v>35</v>
      </c>
      <c r="D6" s="54">
        <v>44867.671527777777</v>
      </c>
      <c r="E6" s="53" t="s">
        <v>646</v>
      </c>
      <c r="F6" s="53" t="s">
        <v>647</v>
      </c>
      <c r="G6" s="54" t="s">
        <v>648</v>
      </c>
      <c r="H6" s="53" t="s">
        <v>58</v>
      </c>
      <c r="I6" s="53"/>
      <c r="J6" s="53" t="s">
        <v>89</v>
      </c>
      <c r="K6" s="53" t="s">
        <v>649</v>
      </c>
      <c r="L6" s="53" t="s">
        <v>43</v>
      </c>
      <c r="M6" s="53" t="s">
        <v>91</v>
      </c>
      <c r="N6" s="53" t="s">
        <v>126</v>
      </c>
      <c r="O6" s="53" t="s">
        <v>644</v>
      </c>
      <c r="P6" s="53" t="s">
        <v>645</v>
      </c>
      <c r="Q6" s="53" t="s">
        <v>48</v>
      </c>
      <c r="R6" s="53" t="s">
        <v>129</v>
      </c>
      <c r="S6" s="53" t="s">
        <v>50</v>
      </c>
      <c r="T6" s="34" t="s">
        <v>130</v>
      </c>
      <c r="U6" s="35">
        <v>3</v>
      </c>
      <c r="V6" s="32" t="s">
        <v>131</v>
      </c>
      <c r="W6" s="36">
        <v>1950000</v>
      </c>
      <c r="X6" s="36">
        <v>1950000</v>
      </c>
      <c r="Y6" s="36">
        <v>0</v>
      </c>
      <c r="Z6" s="36">
        <f t="shared" si="0"/>
        <v>650000</v>
      </c>
      <c r="AA6" s="36">
        <v>1950000</v>
      </c>
      <c r="AB6" s="36">
        <v>580000</v>
      </c>
      <c r="AC6" s="36">
        <f>U6*AB6</f>
        <v>1740000</v>
      </c>
      <c r="AD6" s="37">
        <v>210000</v>
      </c>
      <c r="AE6" s="37"/>
      <c r="AF6" s="37"/>
      <c r="AG6" s="36"/>
    </row>
    <row r="7" spans="1:34" ht="17.25" customHeight="1" x14ac:dyDescent="0.25">
      <c r="A7" s="12">
        <v>3</v>
      </c>
      <c r="B7" s="12"/>
      <c r="C7" s="32" t="s">
        <v>35</v>
      </c>
      <c r="D7" s="33">
        <v>44847.329861111109</v>
      </c>
      <c r="E7" s="32" t="s">
        <v>650</v>
      </c>
      <c r="F7" s="32" t="s">
        <v>651</v>
      </c>
      <c r="G7" s="33" t="s">
        <v>652</v>
      </c>
      <c r="H7" s="32" t="s">
        <v>58</v>
      </c>
      <c r="I7" s="32"/>
      <c r="J7" s="32" t="s">
        <v>89</v>
      </c>
      <c r="K7" s="32" t="s">
        <v>653</v>
      </c>
      <c r="L7" s="32" t="s">
        <v>43</v>
      </c>
      <c r="M7" s="32" t="s">
        <v>91</v>
      </c>
      <c r="N7" s="32" t="s">
        <v>126</v>
      </c>
      <c r="O7" s="32" t="s">
        <v>644</v>
      </c>
      <c r="P7" s="32" t="s">
        <v>645</v>
      </c>
      <c r="Q7" s="32" t="s">
        <v>48</v>
      </c>
      <c r="R7" s="32" t="s">
        <v>654</v>
      </c>
      <c r="S7" s="32" t="s">
        <v>50</v>
      </c>
      <c r="T7" s="34" t="s">
        <v>175</v>
      </c>
      <c r="U7" s="38">
        <v>2</v>
      </c>
      <c r="V7" s="36" t="s">
        <v>106</v>
      </c>
      <c r="W7" s="36">
        <v>1300000</v>
      </c>
      <c r="X7" s="36">
        <v>1300000</v>
      </c>
      <c r="Y7" s="36">
        <v>0</v>
      </c>
      <c r="Z7" s="36">
        <f t="shared" si="0"/>
        <v>650000</v>
      </c>
      <c r="AA7" s="36">
        <v>1300000</v>
      </c>
      <c r="AB7" s="36">
        <v>580000</v>
      </c>
      <c r="AC7" s="36">
        <f>U7*AB7</f>
        <v>1160000</v>
      </c>
      <c r="AD7" s="37">
        <v>140000</v>
      </c>
      <c r="AE7" s="37"/>
      <c r="AF7" s="37"/>
      <c r="AG7" s="36"/>
      <c r="AH7" s="1" t="s">
        <v>54</v>
      </c>
    </row>
    <row r="8" spans="1:34" ht="17.25" customHeight="1" x14ac:dyDescent="0.25">
      <c r="A8" s="12">
        <v>4</v>
      </c>
      <c r="B8" s="12"/>
      <c r="C8" s="32" t="s">
        <v>35</v>
      </c>
      <c r="D8" s="33">
        <v>44869.337500000001</v>
      </c>
      <c r="E8" s="32" t="s">
        <v>655</v>
      </c>
      <c r="F8" s="32" t="s">
        <v>656</v>
      </c>
      <c r="G8" s="33" t="s">
        <v>657</v>
      </c>
      <c r="H8" s="32" t="s">
        <v>39</v>
      </c>
      <c r="I8" s="32" t="s">
        <v>40</v>
      </c>
      <c r="J8" s="32" t="s">
        <v>89</v>
      </c>
      <c r="K8" s="32" t="s">
        <v>658</v>
      </c>
      <c r="L8" s="32" t="s">
        <v>43</v>
      </c>
      <c r="M8" s="32" t="s">
        <v>91</v>
      </c>
      <c r="N8" s="32" t="s">
        <v>126</v>
      </c>
      <c r="O8" s="32" t="s">
        <v>644</v>
      </c>
      <c r="P8" s="32" t="s">
        <v>645</v>
      </c>
      <c r="Q8" s="32" t="s">
        <v>48</v>
      </c>
      <c r="R8" s="32" t="s">
        <v>458</v>
      </c>
      <c r="S8" s="32" t="s">
        <v>50</v>
      </c>
      <c r="T8" s="34" t="s">
        <v>459</v>
      </c>
      <c r="U8" s="35">
        <v>3</v>
      </c>
      <c r="V8" s="32" t="s">
        <v>81</v>
      </c>
      <c r="W8" s="36">
        <v>1950000</v>
      </c>
      <c r="X8" s="36">
        <v>1950000</v>
      </c>
      <c r="Y8" s="36">
        <v>0</v>
      </c>
      <c r="Z8" s="36">
        <f t="shared" si="0"/>
        <v>650000</v>
      </c>
      <c r="AA8" s="36">
        <v>1950000</v>
      </c>
      <c r="AB8" s="36">
        <v>580000</v>
      </c>
      <c r="AC8" s="36">
        <f>U8*AB8</f>
        <v>1740000</v>
      </c>
      <c r="AD8" s="37">
        <v>210000</v>
      </c>
      <c r="AE8" s="37"/>
      <c r="AF8" s="37"/>
      <c r="AG8" s="36"/>
    </row>
    <row r="9" spans="1:34" ht="17.25" customHeight="1" x14ac:dyDescent="0.25">
      <c r="A9" s="12">
        <v>5</v>
      </c>
      <c r="B9" s="12"/>
      <c r="C9" s="32" t="s">
        <v>35</v>
      </c>
      <c r="D9" s="33">
        <v>44852.331944444442</v>
      </c>
      <c r="E9" s="32" t="s">
        <v>659</v>
      </c>
      <c r="F9" s="32" t="s">
        <v>660</v>
      </c>
      <c r="G9" s="33" t="s">
        <v>661</v>
      </c>
      <c r="H9" s="32" t="s">
        <v>58</v>
      </c>
      <c r="I9" s="32"/>
      <c r="J9" s="32" t="s">
        <v>89</v>
      </c>
      <c r="K9" s="32" t="s">
        <v>662</v>
      </c>
      <c r="L9" s="32" t="s">
        <v>43</v>
      </c>
      <c r="M9" s="32" t="s">
        <v>91</v>
      </c>
      <c r="N9" s="32" t="s">
        <v>126</v>
      </c>
      <c r="O9" s="32" t="s">
        <v>644</v>
      </c>
      <c r="P9" s="32" t="s">
        <v>645</v>
      </c>
      <c r="Q9" s="32" t="s">
        <v>48</v>
      </c>
      <c r="R9" s="32" t="s">
        <v>464</v>
      </c>
      <c r="S9" s="32" t="s">
        <v>50</v>
      </c>
      <c r="T9" s="34" t="s">
        <v>201</v>
      </c>
      <c r="U9" s="38">
        <v>3</v>
      </c>
      <c r="V9" s="36" t="s">
        <v>106</v>
      </c>
      <c r="W9" s="36">
        <v>1950000</v>
      </c>
      <c r="X9" s="36">
        <v>1950000</v>
      </c>
      <c r="Y9" s="36">
        <v>0</v>
      </c>
      <c r="Z9" s="36">
        <f t="shared" si="0"/>
        <v>2383333.3333333335</v>
      </c>
      <c r="AA9" s="36">
        <v>7150000</v>
      </c>
      <c r="AB9" s="36">
        <v>580000</v>
      </c>
      <c r="AC9" s="36">
        <v>6380000</v>
      </c>
      <c r="AD9" s="37">
        <v>770000</v>
      </c>
      <c r="AE9" s="37"/>
      <c r="AF9" s="37"/>
      <c r="AG9" s="36"/>
      <c r="AH9" s="1" t="s">
        <v>54</v>
      </c>
    </row>
    <row r="10" spans="1:34" ht="17.25" customHeight="1" x14ac:dyDescent="0.25">
      <c r="A10" s="12">
        <v>6</v>
      </c>
      <c r="B10" s="12"/>
      <c r="C10" s="32" t="s">
        <v>35</v>
      </c>
      <c r="D10" s="33">
        <v>44872.632638888892</v>
      </c>
      <c r="E10" s="32" t="s">
        <v>663</v>
      </c>
      <c r="F10" s="32" t="s">
        <v>664</v>
      </c>
      <c r="G10" s="33" t="s">
        <v>665</v>
      </c>
      <c r="H10" s="32" t="s">
        <v>58</v>
      </c>
      <c r="I10" s="32"/>
      <c r="J10" s="32" t="s">
        <v>89</v>
      </c>
      <c r="K10" s="32" t="s">
        <v>666</v>
      </c>
      <c r="L10" s="32" t="s">
        <v>43</v>
      </c>
      <c r="M10" s="32" t="s">
        <v>91</v>
      </c>
      <c r="N10" s="32" t="s">
        <v>126</v>
      </c>
      <c r="O10" s="32" t="s">
        <v>644</v>
      </c>
      <c r="P10" s="32" t="s">
        <v>645</v>
      </c>
      <c r="Q10" s="32" t="s">
        <v>48</v>
      </c>
      <c r="R10" s="32" t="s">
        <v>174</v>
      </c>
      <c r="S10" s="32" t="s">
        <v>50</v>
      </c>
      <c r="T10" s="34" t="s">
        <v>175</v>
      </c>
      <c r="U10" s="55">
        <v>2</v>
      </c>
      <c r="V10" s="53" t="s">
        <v>81</v>
      </c>
      <c r="W10" s="44">
        <v>1300000</v>
      </c>
      <c r="X10" s="44">
        <v>1300000</v>
      </c>
      <c r="Y10" s="44">
        <v>0</v>
      </c>
      <c r="Z10" s="44">
        <f t="shared" si="0"/>
        <v>3575000</v>
      </c>
      <c r="AA10" s="44">
        <v>7150000</v>
      </c>
      <c r="AB10" s="36">
        <v>580000</v>
      </c>
      <c r="AC10" s="36">
        <v>6380000</v>
      </c>
      <c r="AD10" s="37">
        <v>770000</v>
      </c>
      <c r="AE10" s="37"/>
      <c r="AF10" s="37"/>
      <c r="AG10" s="44"/>
    </row>
    <row r="11" spans="1:34" ht="17.25" customHeight="1" x14ac:dyDescent="0.25">
      <c r="A11" s="12">
        <v>7</v>
      </c>
      <c r="B11" s="12"/>
      <c r="C11" s="32" t="s">
        <v>35</v>
      </c>
      <c r="D11" s="33">
        <v>44869.337500000001</v>
      </c>
      <c r="E11" s="32" t="s">
        <v>667</v>
      </c>
      <c r="F11" s="32" t="s">
        <v>668</v>
      </c>
      <c r="G11" s="33" t="s">
        <v>669</v>
      </c>
      <c r="H11" s="32" t="s">
        <v>58</v>
      </c>
      <c r="I11" s="32"/>
      <c r="J11" s="32" t="s">
        <v>89</v>
      </c>
      <c r="K11" s="32" t="s">
        <v>670</v>
      </c>
      <c r="L11" s="32" t="s">
        <v>43</v>
      </c>
      <c r="M11" s="32" t="s">
        <v>91</v>
      </c>
      <c r="N11" s="32" t="s">
        <v>126</v>
      </c>
      <c r="O11" s="32" t="s">
        <v>644</v>
      </c>
      <c r="P11" s="32" t="s">
        <v>645</v>
      </c>
      <c r="Q11" s="32" t="s">
        <v>48</v>
      </c>
      <c r="R11" s="32" t="s">
        <v>671</v>
      </c>
      <c r="S11" s="32" t="s">
        <v>50</v>
      </c>
      <c r="T11" s="34" t="s">
        <v>672</v>
      </c>
      <c r="U11" s="35">
        <v>3</v>
      </c>
      <c r="V11" s="32" t="s">
        <v>131</v>
      </c>
      <c r="W11" s="36">
        <v>1950000</v>
      </c>
      <c r="X11" s="36">
        <v>1950000</v>
      </c>
      <c r="Y11" s="36">
        <v>0</v>
      </c>
      <c r="Z11" s="36">
        <f t="shared" si="0"/>
        <v>2383333.3333333335</v>
      </c>
      <c r="AA11" s="36">
        <v>7150000</v>
      </c>
      <c r="AB11" s="36">
        <v>580000</v>
      </c>
      <c r="AC11" s="36">
        <v>6380000</v>
      </c>
      <c r="AD11" s="37">
        <v>770000</v>
      </c>
      <c r="AE11" s="37"/>
      <c r="AF11" s="37"/>
      <c r="AG11" s="36"/>
    </row>
    <row r="12" spans="1:34" ht="17.25" customHeight="1" x14ac:dyDescent="0.25">
      <c r="A12" s="12">
        <v>8</v>
      </c>
      <c r="B12" s="12"/>
      <c r="C12" s="32" t="s">
        <v>35</v>
      </c>
      <c r="D12" s="33">
        <v>44858.32916666667</v>
      </c>
      <c r="E12" s="32" t="s">
        <v>673</v>
      </c>
      <c r="F12" s="32" t="s">
        <v>674</v>
      </c>
      <c r="G12" s="33" t="s">
        <v>675</v>
      </c>
      <c r="H12" s="32" t="s">
        <v>58</v>
      </c>
      <c r="I12" s="32"/>
      <c r="J12" s="32" t="s">
        <v>89</v>
      </c>
      <c r="K12" s="32" t="s">
        <v>676</v>
      </c>
      <c r="L12" s="32" t="s">
        <v>43</v>
      </c>
      <c r="M12" s="32" t="s">
        <v>91</v>
      </c>
      <c r="N12" s="32" t="s">
        <v>126</v>
      </c>
      <c r="O12" s="32" t="s">
        <v>644</v>
      </c>
      <c r="P12" s="32" t="s">
        <v>645</v>
      </c>
      <c r="Q12" s="32" t="s">
        <v>48</v>
      </c>
      <c r="R12" s="32" t="s">
        <v>677</v>
      </c>
      <c r="S12" s="32" t="s">
        <v>50</v>
      </c>
      <c r="T12" s="34" t="s">
        <v>678</v>
      </c>
      <c r="U12" s="38">
        <v>3</v>
      </c>
      <c r="V12" s="36" t="s">
        <v>106</v>
      </c>
      <c r="W12" s="36">
        <v>1950000</v>
      </c>
      <c r="X12" s="36">
        <v>1950000</v>
      </c>
      <c r="Y12" s="36">
        <v>0</v>
      </c>
      <c r="Z12" s="36">
        <f t="shared" si="0"/>
        <v>1083333.3333333333</v>
      </c>
      <c r="AA12" s="36">
        <v>3250000</v>
      </c>
      <c r="AB12" s="36">
        <v>580000</v>
      </c>
      <c r="AC12" s="36">
        <v>2900000</v>
      </c>
      <c r="AD12" s="37">
        <v>350000</v>
      </c>
      <c r="AE12" s="37"/>
      <c r="AF12" s="37"/>
      <c r="AG12" s="36"/>
      <c r="AH12" s="1" t="s">
        <v>54</v>
      </c>
    </row>
    <row r="13" spans="1:34" ht="17.25" customHeight="1" x14ac:dyDescent="0.25">
      <c r="A13" s="12">
        <v>9</v>
      </c>
      <c r="B13" s="12"/>
      <c r="C13" s="32" t="s">
        <v>35</v>
      </c>
      <c r="D13" s="33">
        <v>44901.681250000001</v>
      </c>
      <c r="E13" s="32" t="s">
        <v>679</v>
      </c>
      <c r="F13" s="32" t="s">
        <v>680</v>
      </c>
      <c r="G13" s="33" t="s">
        <v>681</v>
      </c>
      <c r="H13" s="32" t="s">
        <v>58</v>
      </c>
      <c r="I13" s="32"/>
      <c r="J13" s="32" t="s">
        <v>308</v>
      </c>
      <c r="K13" s="32" t="s">
        <v>682</v>
      </c>
      <c r="L13" s="32" t="s">
        <v>43</v>
      </c>
      <c r="M13" s="32" t="s">
        <v>91</v>
      </c>
      <c r="N13" s="32" t="s">
        <v>126</v>
      </c>
      <c r="O13" s="32" t="s">
        <v>644</v>
      </c>
      <c r="P13" s="32" t="s">
        <v>645</v>
      </c>
      <c r="Q13" s="32" t="s">
        <v>48</v>
      </c>
      <c r="R13" s="32" t="s">
        <v>683</v>
      </c>
      <c r="S13" s="32" t="s">
        <v>50</v>
      </c>
      <c r="T13" s="34" t="s">
        <v>684</v>
      </c>
      <c r="U13" s="39">
        <v>2</v>
      </c>
      <c r="V13" s="32" t="s">
        <v>106</v>
      </c>
      <c r="W13" s="36">
        <v>1300000</v>
      </c>
      <c r="X13" s="36">
        <v>1300000</v>
      </c>
      <c r="Y13" s="36">
        <v>0</v>
      </c>
      <c r="Z13" s="36">
        <f t="shared" si="0"/>
        <v>650000</v>
      </c>
      <c r="AA13" s="36">
        <v>1300000</v>
      </c>
      <c r="AB13" s="36">
        <v>580000</v>
      </c>
      <c r="AC13" s="36">
        <f>U13*AB13</f>
        <v>1160000</v>
      </c>
      <c r="AD13" s="37">
        <v>140000</v>
      </c>
      <c r="AE13" s="37"/>
      <c r="AF13" s="37"/>
      <c r="AG13" s="36"/>
    </row>
    <row r="14" spans="1:34" ht="17.25" customHeight="1" x14ac:dyDescent="0.25">
      <c r="A14" s="12">
        <v>10</v>
      </c>
      <c r="B14" s="12"/>
      <c r="C14" s="32" t="s">
        <v>35</v>
      </c>
      <c r="D14" s="33">
        <v>44869.337500000001</v>
      </c>
      <c r="E14" s="32" t="s">
        <v>685</v>
      </c>
      <c r="F14" s="32" t="s">
        <v>686</v>
      </c>
      <c r="G14" s="33" t="s">
        <v>687</v>
      </c>
      <c r="H14" s="32" t="s">
        <v>58</v>
      </c>
      <c r="I14" s="32"/>
      <c r="J14" s="32" t="s">
        <v>89</v>
      </c>
      <c r="K14" s="32" t="s">
        <v>688</v>
      </c>
      <c r="L14" s="32" t="s">
        <v>43</v>
      </c>
      <c r="M14" s="32" t="s">
        <v>91</v>
      </c>
      <c r="N14" s="32" t="s">
        <v>126</v>
      </c>
      <c r="O14" s="32" t="s">
        <v>644</v>
      </c>
      <c r="P14" s="32" t="s">
        <v>645</v>
      </c>
      <c r="Q14" s="32" t="s">
        <v>48</v>
      </c>
      <c r="R14" s="32" t="s">
        <v>49</v>
      </c>
      <c r="S14" s="32" t="s">
        <v>50</v>
      </c>
      <c r="T14" s="34" t="s">
        <v>51</v>
      </c>
      <c r="U14" s="35">
        <v>3</v>
      </c>
      <c r="V14" s="32" t="s">
        <v>52</v>
      </c>
      <c r="W14" s="36">
        <v>1950000</v>
      </c>
      <c r="X14" s="36">
        <v>1950000</v>
      </c>
      <c r="Y14" s="36">
        <v>0</v>
      </c>
      <c r="Z14" s="36">
        <f t="shared" si="0"/>
        <v>650000</v>
      </c>
      <c r="AA14" s="36">
        <v>1950000</v>
      </c>
      <c r="AB14" s="36">
        <v>580000</v>
      </c>
      <c r="AC14" s="36">
        <f>U14*AB14</f>
        <v>1740000</v>
      </c>
      <c r="AD14" s="37">
        <v>210000</v>
      </c>
      <c r="AE14" s="37"/>
      <c r="AF14" s="37"/>
      <c r="AG14" s="36"/>
    </row>
    <row r="15" spans="1:34" ht="17.25" customHeight="1" x14ac:dyDescent="0.25">
      <c r="A15" s="12">
        <v>11</v>
      </c>
      <c r="B15" s="12"/>
      <c r="C15" s="32" t="s">
        <v>35</v>
      </c>
      <c r="D15" s="33">
        <v>44858.580555555556</v>
      </c>
      <c r="E15" s="32" t="s">
        <v>689</v>
      </c>
      <c r="F15" s="32" t="s">
        <v>690</v>
      </c>
      <c r="G15" s="33" t="s">
        <v>691</v>
      </c>
      <c r="H15" s="32" t="s">
        <v>58</v>
      </c>
      <c r="I15" s="32"/>
      <c r="J15" s="32" t="s">
        <v>89</v>
      </c>
      <c r="K15" s="32" t="s">
        <v>692</v>
      </c>
      <c r="L15" s="32" t="s">
        <v>43</v>
      </c>
      <c r="M15" s="32" t="s">
        <v>91</v>
      </c>
      <c r="N15" s="32" t="s">
        <v>126</v>
      </c>
      <c r="O15" s="32" t="s">
        <v>644</v>
      </c>
      <c r="P15" s="32" t="s">
        <v>645</v>
      </c>
      <c r="Q15" s="32" t="s">
        <v>48</v>
      </c>
      <c r="R15" s="32" t="s">
        <v>174</v>
      </c>
      <c r="S15" s="32" t="s">
        <v>50</v>
      </c>
      <c r="T15" s="34" t="s">
        <v>175</v>
      </c>
      <c r="U15" s="38">
        <v>2</v>
      </c>
      <c r="V15" s="36" t="s">
        <v>81</v>
      </c>
      <c r="W15" s="36">
        <v>1300000</v>
      </c>
      <c r="X15" s="36">
        <v>1300000</v>
      </c>
      <c r="Y15" s="36">
        <v>0</v>
      </c>
      <c r="Z15" s="36">
        <f t="shared" si="0"/>
        <v>650000</v>
      </c>
      <c r="AA15" s="36">
        <v>1300000</v>
      </c>
      <c r="AB15" s="36">
        <v>580000</v>
      </c>
      <c r="AC15" s="36">
        <f>U15*AB15</f>
        <v>1160000</v>
      </c>
      <c r="AD15" s="37">
        <v>140000</v>
      </c>
      <c r="AE15" s="37"/>
      <c r="AF15" s="37"/>
      <c r="AG15" s="36"/>
      <c r="AH15" s="1" t="s">
        <v>54</v>
      </c>
    </row>
    <row r="16" spans="1:34" ht="17.25" customHeight="1" x14ac:dyDescent="0.25">
      <c r="A16" s="12">
        <v>12</v>
      </c>
      <c r="B16" s="12"/>
      <c r="C16" s="32" t="s">
        <v>35</v>
      </c>
      <c r="D16" s="33">
        <v>44904.331250000003</v>
      </c>
      <c r="E16" s="32" t="s">
        <v>693</v>
      </c>
      <c r="F16" s="32" t="s">
        <v>694</v>
      </c>
      <c r="G16" s="33" t="s">
        <v>695</v>
      </c>
      <c r="H16" s="32" t="s">
        <v>39</v>
      </c>
      <c r="I16" s="32" t="s">
        <v>40</v>
      </c>
      <c r="J16" s="32" t="s">
        <v>89</v>
      </c>
      <c r="K16" s="32" t="s">
        <v>696</v>
      </c>
      <c r="L16" s="32" t="s">
        <v>43</v>
      </c>
      <c r="M16" s="32" t="s">
        <v>91</v>
      </c>
      <c r="N16" s="32" t="s">
        <v>126</v>
      </c>
      <c r="O16" s="32" t="s">
        <v>644</v>
      </c>
      <c r="P16" s="32" t="s">
        <v>645</v>
      </c>
      <c r="Q16" s="32" t="s">
        <v>48</v>
      </c>
      <c r="R16" s="32" t="s">
        <v>337</v>
      </c>
      <c r="S16" s="32" t="s">
        <v>50</v>
      </c>
      <c r="T16" s="34" t="s">
        <v>338</v>
      </c>
      <c r="U16" s="39">
        <v>2</v>
      </c>
      <c r="V16" s="32" t="s">
        <v>157</v>
      </c>
      <c r="W16" s="36">
        <v>1300000</v>
      </c>
      <c r="X16" s="36">
        <v>1300000</v>
      </c>
      <c r="Y16" s="36">
        <v>0</v>
      </c>
      <c r="Z16" s="36">
        <f t="shared" si="0"/>
        <v>650000</v>
      </c>
      <c r="AA16" s="36">
        <v>1300000</v>
      </c>
      <c r="AB16" s="36">
        <v>580000</v>
      </c>
      <c r="AC16" s="36">
        <f>U16*AB16</f>
        <v>1160000</v>
      </c>
      <c r="AD16" s="37">
        <v>140000</v>
      </c>
      <c r="AE16" s="37"/>
      <c r="AF16" s="37"/>
      <c r="AG16" s="36"/>
    </row>
    <row r="17" spans="1:34" ht="17.25" customHeight="1" x14ac:dyDescent="0.25">
      <c r="A17" s="12">
        <v>13</v>
      </c>
      <c r="B17" s="12"/>
      <c r="C17" s="32" t="s">
        <v>35</v>
      </c>
      <c r="D17" s="33">
        <v>44853.448611111111</v>
      </c>
      <c r="E17" s="32" t="s">
        <v>697</v>
      </c>
      <c r="F17" s="32" t="s">
        <v>698</v>
      </c>
      <c r="G17" s="33" t="s">
        <v>699</v>
      </c>
      <c r="H17" s="32" t="s">
        <v>58</v>
      </c>
      <c r="I17" s="32"/>
      <c r="J17" s="32" t="s">
        <v>89</v>
      </c>
      <c r="K17" s="32" t="s">
        <v>700</v>
      </c>
      <c r="L17" s="32" t="s">
        <v>43</v>
      </c>
      <c r="M17" s="32" t="s">
        <v>91</v>
      </c>
      <c r="N17" s="32" t="s">
        <v>126</v>
      </c>
      <c r="O17" s="32" t="s">
        <v>644</v>
      </c>
      <c r="P17" s="32" t="s">
        <v>645</v>
      </c>
      <c r="Q17" s="32" t="s">
        <v>48</v>
      </c>
      <c r="R17" s="32" t="s">
        <v>397</v>
      </c>
      <c r="S17" s="32" t="s">
        <v>50</v>
      </c>
      <c r="T17" s="34" t="s">
        <v>398</v>
      </c>
      <c r="U17" s="38">
        <v>3</v>
      </c>
      <c r="V17" s="36" t="s">
        <v>113</v>
      </c>
      <c r="W17" s="36">
        <v>1950000</v>
      </c>
      <c r="X17" s="36">
        <v>1950000</v>
      </c>
      <c r="Y17" s="36">
        <v>0</v>
      </c>
      <c r="Z17" s="36">
        <f t="shared" si="0"/>
        <v>8233333.333333333</v>
      </c>
      <c r="AA17" s="36">
        <v>24700000</v>
      </c>
      <c r="AB17" s="36">
        <v>580000</v>
      </c>
      <c r="AC17" s="36">
        <v>22040000</v>
      </c>
      <c r="AD17" s="37">
        <v>2660000</v>
      </c>
      <c r="AE17" s="37"/>
      <c r="AF17" s="37"/>
      <c r="AG17" s="36"/>
      <c r="AH17" s="1" t="s">
        <v>54</v>
      </c>
    </row>
    <row r="18" spans="1:34" ht="17.25" customHeight="1" x14ac:dyDescent="0.25">
      <c r="A18" s="12">
        <v>14</v>
      </c>
      <c r="B18" s="12"/>
      <c r="C18" s="32" t="s">
        <v>35</v>
      </c>
      <c r="D18" s="33">
        <v>44847.329861111109</v>
      </c>
      <c r="E18" s="32" t="s">
        <v>701</v>
      </c>
      <c r="F18" s="32" t="s">
        <v>702</v>
      </c>
      <c r="G18" s="33" t="s">
        <v>703</v>
      </c>
      <c r="H18" s="32" t="s">
        <v>58</v>
      </c>
      <c r="I18" s="32"/>
      <c r="J18" s="32" t="s">
        <v>89</v>
      </c>
      <c r="K18" s="32" t="s">
        <v>704</v>
      </c>
      <c r="L18" s="32" t="s">
        <v>43</v>
      </c>
      <c r="M18" s="32" t="s">
        <v>91</v>
      </c>
      <c r="N18" s="32" t="s">
        <v>126</v>
      </c>
      <c r="O18" s="32" t="s">
        <v>644</v>
      </c>
      <c r="P18" s="32" t="s">
        <v>645</v>
      </c>
      <c r="Q18" s="32" t="s">
        <v>48</v>
      </c>
      <c r="R18" s="32" t="s">
        <v>421</v>
      </c>
      <c r="S18" s="32" t="s">
        <v>50</v>
      </c>
      <c r="T18" s="34" t="s">
        <v>422</v>
      </c>
      <c r="U18" s="38">
        <v>2</v>
      </c>
      <c r="V18" s="36" t="s">
        <v>113</v>
      </c>
      <c r="W18" s="36">
        <v>1300000</v>
      </c>
      <c r="X18" s="36">
        <v>1300000</v>
      </c>
      <c r="Y18" s="36">
        <v>0</v>
      </c>
      <c r="Z18" s="36">
        <f t="shared" si="0"/>
        <v>650000</v>
      </c>
      <c r="AA18" s="36">
        <v>1300000</v>
      </c>
      <c r="AB18" s="36">
        <v>580000</v>
      </c>
      <c r="AC18" s="36">
        <f>U18*AB18</f>
        <v>1160000</v>
      </c>
      <c r="AD18" s="37">
        <v>140000</v>
      </c>
      <c r="AE18" s="37"/>
      <c r="AF18" s="37"/>
      <c r="AG18" s="36"/>
      <c r="AH18" s="1" t="s">
        <v>54</v>
      </c>
    </row>
    <row r="19" spans="1:34" ht="17.25" customHeight="1" x14ac:dyDescent="0.25">
      <c r="A19" s="12">
        <v>15</v>
      </c>
      <c r="B19" s="12"/>
      <c r="C19" s="32" t="s">
        <v>35</v>
      </c>
      <c r="D19" s="33">
        <v>44840.334027777775</v>
      </c>
      <c r="E19" s="32" t="s">
        <v>705</v>
      </c>
      <c r="F19" s="32" t="s">
        <v>706</v>
      </c>
      <c r="G19" s="33" t="s">
        <v>707</v>
      </c>
      <c r="H19" s="32" t="s">
        <v>58</v>
      </c>
      <c r="I19" s="32"/>
      <c r="J19" s="32" t="s">
        <v>89</v>
      </c>
      <c r="K19" s="32" t="s">
        <v>708</v>
      </c>
      <c r="L19" s="32" t="s">
        <v>43</v>
      </c>
      <c r="M19" s="32" t="s">
        <v>91</v>
      </c>
      <c r="N19" s="32" t="s">
        <v>126</v>
      </c>
      <c r="O19" s="32" t="s">
        <v>644</v>
      </c>
      <c r="P19" s="32" t="s">
        <v>645</v>
      </c>
      <c r="Q19" s="32" t="s">
        <v>48</v>
      </c>
      <c r="R19" s="32" t="s">
        <v>654</v>
      </c>
      <c r="S19" s="32" t="s">
        <v>50</v>
      </c>
      <c r="T19" s="34" t="s">
        <v>175</v>
      </c>
      <c r="U19" s="38">
        <v>2</v>
      </c>
      <c r="V19" s="36" t="s">
        <v>106</v>
      </c>
      <c r="W19" s="36">
        <v>1300000</v>
      </c>
      <c r="X19" s="36">
        <v>1300000</v>
      </c>
      <c r="Y19" s="36">
        <v>0</v>
      </c>
      <c r="Z19" s="36">
        <f t="shared" si="0"/>
        <v>1625000</v>
      </c>
      <c r="AA19" s="36">
        <v>3250000</v>
      </c>
      <c r="AB19" s="36">
        <v>580000</v>
      </c>
      <c r="AC19" s="36">
        <v>2900000</v>
      </c>
      <c r="AD19" s="37">
        <v>350000</v>
      </c>
      <c r="AE19" s="37"/>
      <c r="AF19" s="37"/>
      <c r="AG19" s="36"/>
      <c r="AH19" s="1" t="s">
        <v>54</v>
      </c>
    </row>
    <row r="20" spans="1:34" x14ac:dyDescent="0.25">
      <c r="A20" s="57" t="s">
        <v>82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AA20" s="25">
        <f t="shared" ref="AA20:AC20" si="1">SUM(AA5:AA19)</f>
        <v>66300000</v>
      </c>
      <c r="AB20" s="25">
        <f t="shared" si="1"/>
        <v>8700000</v>
      </c>
      <c r="AC20" s="25">
        <f t="shared" si="1"/>
        <v>59160000</v>
      </c>
      <c r="AD20" s="25">
        <f>SUM(AD5:AD19)</f>
        <v>7140000</v>
      </c>
      <c r="AE20" s="25"/>
      <c r="AF20" s="25"/>
      <c r="AG20" s="26"/>
    </row>
    <row r="22" spans="1:34" x14ac:dyDescent="0.25">
      <c r="P22" s="58" t="s">
        <v>83</v>
      </c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1:34" x14ac:dyDescent="0.25">
      <c r="P23" s="58" t="s">
        <v>84</v>
      </c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</row>
    <row r="24" spans="1:34" x14ac:dyDescent="0.25">
      <c r="P24" s="28"/>
      <c r="Q24" s="28"/>
      <c r="R24" s="28"/>
      <c r="S24" s="28"/>
      <c r="T24" s="29"/>
      <c r="U24" s="30"/>
      <c r="V24" s="31"/>
      <c r="W24" s="31"/>
      <c r="X24" s="31"/>
      <c r="Y24" s="31"/>
      <c r="Z24" s="31"/>
      <c r="AA24" s="31"/>
      <c r="AB24" s="31"/>
      <c r="AC24" s="31"/>
      <c r="AG24" s="31"/>
    </row>
    <row r="25" spans="1:34" x14ac:dyDescent="0.25">
      <c r="P25" s="28"/>
      <c r="Q25" s="28"/>
      <c r="R25" s="28"/>
      <c r="S25" s="28"/>
      <c r="T25" s="29"/>
      <c r="U25" s="30"/>
      <c r="V25" s="31"/>
      <c r="W25" s="31"/>
      <c r="X25" s="31"/>
      <c r="Y25" s="31"/>
      <c r="Z25" s="31"/>
      <c r="AA25" s="31"/>
      <c r="AB25" s="31"/>
      <c r="AC25" s="31"/>
      <c r="AG25" s="31"/>
    </row>
    <row r="26" spans="1:34" x14ac:dyDescent="0.25">
      <c r="P26" s="28"/>
      <c r="Q26" s="28"/>
      <c r="R26" s="28"/>
      <c r="S26" s="28"/>
      <c r="T26" s="29"/>
      <c r="U26" s="30"/>
      <c r="V26" s="31"/>
      <c r="W26" s="31"/>
      <c r="X26" s="31"/>
      <c r="Y26" s="31"/>
      <c r="Z26" s="31"/>
      <c r="AA26" s="31"/>
      <c r="AB26" s="31"/>
      <c r="AC26" s="31"/>
      <c r="AG26" s="31"/>
    </row>
    <row r="27" spans="1:34" x14ac:dyDescent="0.25">
      <c r="P27" s="58" t="s">
        <v>85</v>
      </c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</row>
  </sheetData>
  <mergeCells count="5">
    <mergeCell ref="A2:AG2"/>
    <mergeCell ref="A20:P20"/>
    <mergeCell ref="P22:AG22"/>
    <mergeCell ref="P23:AG23"/>
    <mergeCell ref="P27:AG2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24"/>
  <sheetViews>
    <sheetView topLeftCell="A4"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12"/>
      <c r="C5" s="32" t="s">
        <v>35</v>
      </c>
      <c r="D5" s="33">
        <v>44876.362500000003</v>
      </c>
      <c r="E5" s="32" t="s">
        <v>709</v>
      </c>
      <c r="F5" s="32" t="s">
        <v>710</v>
      </c>
      <c r="G5" s="33" t="s">
        <v>711</v>
      </c>
      <c r="H5" s="32" t="s">
        <v>39</v>
      </c>
      <c r="I5" s="32" t="s">
        <v>40</v>
      </c>
      <c r="J5" s="32" t="s">
        <v>89</v>
      </c>
      <c r="K5" s="32" t="s">
        <v>712</v>
      </c>
      <c r="L5" s="32" t="s">
        <v>43</v>
      </c>
      <c r="M5" s="32" t="s">
        <v>91</v>
      </c>
      <c r="N5" s="32" t="s">
        <v>171</v>
      </c>
      <c r="O5" s="32" t="s">
        <v>713</v>
      </c>
      <c r="P5" s="32" t="s">
        <v>714</v>
      </c>
      <c r="Q5" s="32" t="s">
        <v>48</v>
      </c>
      <c r="R5" s="32" t="s">
        <v>129</v>
      </c>
      <c r="S5" s="32" t="s">
        <v>50</v>
      </c>
      <c r="T5" s="34" t="s">
        <v>130</v>
      </c>
      <c r="U5" s="35">
        <v>3</v>
      </c>
      <c r="V5" s="32" t="s">
        <v>131</v>
      </c>
      <c r="W5" s="36">
        <v>1950000</v>
      </c>
      <c r="X5" s="36">
        <v>1950000</v>
      </c>
      <c r="Y5" s="36">
        <v>0</v>
      </c>
      <c r="Z5" s="36">
        <f t="shared" ref="Z5:Z16" si="0">AA5/U5</f>
        <v>650000</v>
      </c>
      <c r="AA5" s="36">
        <v>1950000</v>
      </c>
      <c r="AB5" s="36">
        <v>580000</v>
      </c>
      <c r="AC5" s="36">
        <f>U5*AB5</f>
        <v>1740000</v>
      </c>
      <c r="AD5" s="37">
        <v>210000</v>
      </c>
      <c r="AE5" s="37"/>
      <c r="AF5" s="37"/>
      <c r="AG5" s="36"/>
    </row>
    <row r="6" spans="1:34" ht="17.25" customHeight="1" x14ac:dyDescent="0.25">
      <c r="A6" s="12">
        <v>2</v>
      </c>
      <c r="B6" s="12"/>
      <c r="C6" s="32" t="s">
        <v>35</v>
      </c>
      <c r="D6" s="33">
        <v>44876.362500000003</v>
      </c>
      <c r="E6" s="32" t="s">
        <v>715</v>
      </c>
      <c r="F6" s="32" t="s">
        <v>716</v>
      </c>
      <c r="G6" s="33" t="s">
        <v>717</v>
      </c>
      <c r="H6" s="32" t="s">
        <v>58</v>
      </c>
      <c r="I6" s="32"/>
      <c r="J6" s="32" t="s">
        <v>89</v>
      </c>
      <c r="K6" s="32" t="s">
        <v>718</v>
      </c>
      <c r="L6" s="32" t="s">
        <v>43</v>
      </c>
      <c r="M6" s="32" t="s">
        <v>91</v>
      </c>
      <c r="N6" s="32" t="s">
        <v>171</v>
      </c>
      <c r="O6" s="32" t="s">
        <v>713</v>
      </c>
      <c r="P6" s="32" t="s">
        <v>714</v>
      </c>
      <c r="Q6" s="32" t="s">
        <v>48</v>
      </c>
      <c r="R6" s="32" t="s">
        <v>458</v>
      </c>
      <c r="S6" s="32" t="s">
        <v>50</v>
      </c>
      <c r="T6" s="34" t="s">
        <v>459</v>
      </c>
      <c r="U6" s="35">
        <v>3</v>
      </c>
      <c r="V6" s="32" t="s">
        <v>81</v>
      </c>
      <c r="W6" s="36">
        <v>1950000</v>
      </c>
      <c r="X6" s="36">
        <v>1950000</v>
      </c>
      <c r="Y6" s="36">
        <v>0</v>
      </c>
      <c r="Z6" s="36">
        <f t="shared" si="0"/>
        <v>1300000</v>
      </c>
      <c r="AA6" s="36">
        <v>3900000</v>
      </c>
      <c r="AB6" s="36">
        <v>580000</v>
      </c>
      <c r="AC6" s="36">
        <v>3480000</v>
      </c>
      <c r="AD6" s="37">
        <v>420000</v>
      </c>
      <c r="AE6" s="37"/>
      <c r="AF6" s="37"/>
      <c r="AG6" s="36"/>
    </row>
    <row r="7" spans="1:34" ht="17.25" customHeight="1" x14ac:dyDescent="0.25">
      <c r="A7" s="12">
        <v>3</v>
      </c>
      <c r="B7" s="12"/>
      <c r="C7" s="32" t="s">
        <v>35</v>
      </c>
      <c r="D7" s="33">
        <v>44860.333333333336</v>
      </c>
      <c r="E7" s="32" t="s">
        <v>719</v>
      </c>
      <c r="F7" s="32" t="s">
        <v>720</v>
      </c>
      <c r="G7" s="33" t="s">
        <v>721</v>
      </c>
      <c r="H7" s="32" t="s">
        <v>58</v>
      </c>
      <c r="I7" s="32"/>
      <c r="J7" s="32" t="s">
        <v>89</v>
      </c>
      <c r="K7" s="32" t="s">
        <v>722</v>
      </c>
      <c r="L7" s="32" t="s">
        <v>43</v>
      </c>
      <c r="M7" s="32" t="s">
        <v>91</v>
      </c>
      <c r="N7" s="32" t="s">
        <v>171</v>
      </c>
      <c r="O7" s="32" t="s">
        <v>713</v>
      </c>
      <c r="P7" s="32" t="s">
        <v>714</v>
      </c>
      <c r="Q7" s="32" t="s">
        <v>48</v>
      </c>
      <c r="R7" s="32" t="s">
        <v>522</v>
      </c>
      <c r="S7" s="32" t="s">
        <v>50</v>
      </c>
      <c r="T7" s="34" t="s">
        <v>523</v>
      </c>
      <c r="U7" s="38">
        <v>2</v>
      </c>
      <c r="V7" s="36" t="s">
        <v>81</v>
      </c>
      <c r="W7" s="36">
        <v>1300000</v>
      </c>
      <c r="X7" s="36">
        <v>1300000</v>
      </c>
      <c r="Y7" s="36">
        <v>0</v>
      </c>
      <c r="Z7" s="36">
        <f t="shared" si="0"/>
        <v>2600000</v>
      </c>
      <c r="AA7" s="36">
        <v>5200000</v>
      </c>
      <c r="AB7" s="36">
        <v>580000</v>
      </c>
      <c r="AC7" s="36">
        <v>4640000</v>
      </c>
      <c r="AD7" s="37">
        <v>560000</v>
      </c>
      <c r="AE7" s="37"/>
      <c r="AF7" s="37"/>
      <c r="AG7" s="36"/>
      <c r="AH7" s="1" t="s">
        <v>54</v>
      </c>
    </row>
    <row r="8" spans="1:34" ht="17.25" customHeight="1" x14ac:dyDescent="0.25">
      <c r="A8" s="12">
        <v>4</v>
      </c>
      <c r="B8" s="12"/>
      <c r="C8" s="32" t="s">
        <v>35</v>
      </c>
      <c r="D8" s="33">
        <v>44865.652777777781</v>
      </c>
      <c r="E8" s="32" t="s">
        <v>723</v>
      </c>
      <c r="F8" s="32" t="s">
        <v>724</v>
      </c>
      <c r="G8" s="33" t="s">
        <v>725</v>
      </c>
      <c r="H8" s="32" t="s">
        <v>58</v>
      </c>
      <c r="I8" s="32"/>
      <c r="J8" s="32" t="s">
        <v>89</v>
      </c>
      <c r="K8" s="32" t="s">
        <v>726</v>
      </c>
      <c r="L8" s="32" t="s">
        <v>43</v>
      </c>
      <c r="M8" s="32" t="s">
        <v>91</v>
      </c>
      <c r="N8" s="32" t="s">
        <v>171</v>
      </c>
      <c r="O8" s="32" t="s">
        <v>713</v>
      </c>
      <c r="P8" s="32" t="s">
        <v>714</v>
      </c>
      <c r="Q8" s="32" t="s">
        <v>48</v>
      </c>
      <c r="R8" s="32" t="s">
        <v>458</v>
      </c>
      <c r="S8" s="32" t="s">
        <v>50</v>
      </c>
      <c r="T8" s="34" t="s">
        <v>459</v>
      </c>
      <c r="U8" s="38">
        <v>3</v>
      </c>
      <c r="V8" s="36" t="s">
        <v>81</v>
      </c>
      <c r="W8" s="36">
        <v>1950000</v>
      </c>
      <c r="X8" s="36">
        <v>1950000</v>
      </c>
      <c r="Y8" s="36">
        <v>0</v>
      </c>
      <c r="Z8" s="36">
        <f t="shared" si="0"/>
        <v>1300000</v>
      </c>
      <c r="AA8" s="36">
        <v>3900000</v>
      </c>
      <c r="AB8" s="36">
        <v>580000</v>
      </c>
      <c r="AC8" s="36">
        <v>3480000</v>
      </c>
      <c r="AD8" s="37">
        <v>420000</v>
      </c>
      <c r="AE8" s="37"/>
      <c r="AF8" s="37"/>
      <c r="AG8" s="36"/>
      <c r="AH8" s="1" t="s">
        <v>54</v>
      </c>
    </row>
    <row r="9" spans="1:34" ht="17.25" customHeight="1" x14ac:dyDescent="0.25">
      <c r="A9" s="12">
        <v>5</v>
      </c>
      <c r="B9" s="12"/>
      <c r="C9" s="32" t="s">
        <v>35</v>
      </c>
      <c r="D9" s="33">
        <v>44847.329861111109</v>
      </c>
      <c r="E9" s="32" t="s">
        <v>727</v>
      </c>
      <c r="F9" s="32" t="s">
        <v>728</v>
      </c>
      <c r="G9" s="33" t="s">
        <v>729</v>
      </c>
      <c r="H9" s="32" t="s">
        <v>39</v>
      </c>
      <c r="I9" s="32"/>
      <c r="J9" s="32" t="s">
        <v>89</v>
      </c>
      <c r="K9" s="32" t="s">
        <v>730</v>
      </c>
      <c r="L9" s="32" t="s">
        <v>43</v>
      </c>
      <c r="M9" s="32" t="s">
        <v>91</v>
      </c>
      <c r="N9" s="32" t="s">
        <v>171</v>
      </c>
      <c r="O9" s="32" t="s">
        <v>713</v>
      </c>
      <c r="P9" s="32" t="s">
        <v>714</v>
      </c>
      <c r="Q9" s="32" t="s">
        <v>48</v>
      </c>
      <c r="R9" s="32" t="s">
        <v>458</v>
      </c>
      <c r="S9" s="32" t="s">
        <v>50</v>
      </c>
      <c r="T9" s="34" t="s">
        <v>459</v>
      </c>
      <c r="U9" s="38">
        <v>3</v>
      </c>
      <c r="V9" s="36" t="s">
        <v>81</v>
      </c>
      <c r="W9" s="36">
        <v>1950000</v>
      </c>
      <c r="X9" s="36">
        <v>1950000</v>
      </c>
      <c r="Y9" s="36">
        <v>0</v>
      </c>
      <c r="Z9" s="36">
        <f t="shared" si="0"/>
        <v>650000</v>
      </c>
      <c r="AA9" s="36">
        <v>1950000</v>
      </c>
      <c r="AB9" s="36">
        <v>580000</v>
      </c>
      <c r="AC9" s="36">
        <f>U9*AB9</f>
        <v>1740000</v>
      </c>
      <c r="AD9" s="37">
        <v>210000</v>
      </c>
      <c r="AE9" s="37"/>
      <c r="AF9" s="37"/>
      <c r="AG9" s="36"/>
      <c r="AH9" s="1" t="s">
        <v>54</v>
      </c>
    </row>
    <row r="10" spans="1:34" ht="17.25" customHeight="1" x14ac:dyDescent="0.25">
      <c r="A10" s="12">
        <v>6</v>
      </c>
      <c r="B10" s="12"/>
      <c r="C10" s="32" t="s">
        <v>35</v>
      </c>
      <c r="D10" s="33">
        <v>44904.331250000003</v>
      </c>
      <c r="E10" s="32" t="s">
        <v>731</v>
      </c>
      <c r="F10" s="32" t="s">
        <v>732</v>
      </c>
      <c r="G10" s="33" t="s">
        <v>733</v>
      </c>
      <c r="H10" s="32" t="s">
        <v>58</v>
      </c>
      <c r="I10" s="32"/>
      <c r="J10" s="32" t="s">
        <v>89</v>
      </c>
      <c r="K10" s="32" t="s">
        <v>734</v>
      </c>
      <c r="L10" s="32" t="s">
        <v>43</v>
      </c>
      <c r="M10" s="32" t="s">
        <v>91</v>
      </c>
      <c r="N10" s="32" t="s">
        <v>171</v>
      </c>
      <c r="O10" s="32" t="s">
        <v>713</v>
      </c>
      <c r="P10" s="32" t="s">
        <v>714</v>
      </c>
      <c r="Q10" s="32" t="s">
        <v>48</v>
      </c>
      <c r="R10" s="32" t="s">
        <v>129</v>
      </c>
      <c r="S10" s="32" t="s">
        <v>50</v>
      </c>
      <c r="T10" s="34" t="s">
        <v>130</v>
      </c>
      <c r="U10" s="39">
        <v>3</v>
      </c>
      <c r="V10" s="32" t="s">
        <v>131</v>
      </c>
      <c r="W10" s="36">
        <v>1950000</v>
      </c>
      <c r="X10" s="36">
        <v>1950000</v>
      </c>
      <c r="Y10" s="36">
        <v>0</v>
      </c>
      <c r="Z10" s="36">
        <f t="shared" si="0"/>
        <v>650000</v>
      </c>
      <c r="AA10" s="36">
        <v>1950000</v>
      </c>
      <c r="AB10" s="36">
        <v>580000</v>
      </c>
      <c r="AC10" s="36">
        <f>U10*AB10</f>
        <v>1740000</v>
      </c>
      <c r="AD10" s="37">
        <v>210000</v>
      </c>
      <c r="AE10" s="37"/>
      <c r="AF10" s="37"/>
      <c r="AG10" s="36"/>
    </row>
    <row r="11" spans="1:34" ht="17.25" customHeight="1" x14ac:dyDescent="0.25">
      <c r="A11" s="12">
        <v>7</v>
      </c>
      <c r="B11" s="12"/>
      <c r="C11" s="32" t="s">
        <v>35</v>
      </c>
      <c r="D11" s="33">
        <v>44847.329861111109</v>
      </c>
      <c r="E11" s="32" t="s">
        <v>735</v>
      </c>
      <c r="F11" s="32" t="s">
        <v>736</v>
      </c>
      <c r="G11" s="33" t="s">
        <v>737</v>
      </c>
      <c r="H11" s="32" t="s">
        <v>58</v>
      </c>
      <c r="I11" s="32"/>
      <c r="J11" s="32" t="s">
        <v>89</v>
      </c>
      <c r="K11" s="32" t="s">
        <v>738</v>
      </c>
      <c r="L11" s="32" t="s">
        <v>43</v>
      </c>
      <c r="M11" s="32" t="s">
        <v>91</v>
      </c>
      <c r="N11" s="32" t="s">
        <v>171</v>
      </c>
      <c r="O11" s="32" t="s">
        <v>713</v>
      </c>
      <c r="P11" s="32" t="s">
        <v>714</v>
      </c>
      <c r="Q11" s="32" t="s">
        <v>48</v>
      </c>
      <c r="R11" s="32" t="s">
        <v>458</v>
      </c>
      <c r="S11" s="32" t="s">
        <v>50</v>
      </c>
      <c r="T11" s="34" t="s">
        <v>459</v>
      </c>
      <c r="U11" s="38">
        <v>3</v>
      </c>
      <c r="V11" s="36" t="s">
        <v>81</v>
      </c>
      <c r="W11" s="36">
        <v>1950000</v>
      </c>
      <c r="X11" s="36">
        <v>1950000</v>
      </c>
      <c r="Y11" s="36">
        <v>0</v>
      </c>
      <c r="Z11" s="36">
        <f t="shared" si="0"/>
        <v>650000</v>
      </c>
      <c r="AA11" s="36">
        <v>1950000</v>
      </c>
      <c r="AB11" s="36">
        <v>580000</v>
      </c>
      <c r="AC11" s="36">
        <f>U11*AB11</f>
        <v>1740000</v>
      </c>
      <c r="AD11" s="37">
        <v>210000</v>
      </c>
      <c r="AE11" s="37"/>
      <c r="AF11" s="37"/>
      <c r="AG11" s="36"/>
      <c r="AH11" s="1" t="s">
        <v>54</v>
      </c>
    </row>
    <row r="12" spans="1:34" ht="17.25" customHeight="1" x14ac:dyDescent="0.25">
      <c r="A12" s="12">
        <v>8</v>
      </c>
      <c r="B12" s="12"/>
      <c r="C12" s="32" t="s">
        <v>35</v>
      </c>
      <c r="D12" s="33">
        <v>44872.632638888892</v>
      </c>
      <c r="E12" s="32" t="s">
        <v>739</v>
      </c>
      <c r="F12" s="32" t="s">
        <v>740</v>
      </c>
      <c r="G12" s="33" t="s">
        <v>741</v>
      </c>
      <c r="H12" s="32" t="s">
        <v>58</v>
      </c>
      <c r="I12" s="32" t="s">
        <v>40</v>
      </c>
      <c r="J12" s="32" t="s">
        <v>89</v>
      </c>
      <c r="K12" s="32" t="s">
        <v>742</v>
      </c>
      <c r="L12" s="32" t="s">
        <v>43</v>
      </c>
      <c r="M12" s="32" t="s">
        <v>91</v>
      </c>
      <c r="N12" s="32" t="s">
        <v>171</v>
      </c>
      <c r="O12" s="32" t="s">
        <v>713</v>
      </c>
      <c r="P12" s="32" t="s">
        <v>714</v>
      </c>
      <c r="Q12" s="32" t="s">
        <v>48</v>
      </c>
      <c r="R12" s="32" t="s">
        <v>743</v>
      </c>
      <c r="S12" s="32" t="s">
        <v>50</v>
      </c>
      <c r="T12" s="34" t="s">
        <v>70</v>
      </c>
      <c r="U12" s="35">
        <v>3</v>
      </c>
      <c r="V12" s="32" t="s">
        <v>106</v>
      </c>
      <c r="W12" s="36">
        <v>1950000</v>
      </c>
      <c r="X12" s="36">
        <v>1950000</v>
      </c>
      <c r="Y12" s="36">
        <v>0</v>
      </c>
      <c r="Z12" s="36">
        <f t="shared" si="0"/>
        <v>3683333.3333333335</v>
      </c>
      <c r="AA12" s="36">
        <v>11050000</v>
      </c>
      <c r="AB12" s="36">
        <v>580000</v>
      </c>
      <c r="AC12" s="36">
        <v>9860000</v>
      </c>
      <c r="AD12" s="37">
        <v>1190000</v>
      </c>
      <c r="AE12" s="37"/>
      <c r="AF12" s="37"/>
      <c r="AG12" s="36"/>
    </row>
    <row r="13" spans="1:34" ht="17.25" customHeight="1" x14ac:dyDescent="0.25">
      <c r="A13" s="12">
        <v>9</v>
      </c>
      <c r="B13" s="12"/>
      <c r="C13" s="32" t="s">
        <v>35</v>
      </c>
      <c r="D13" s="33">
        <v>44880.585416666669</v>
      </c>
      <c r="E13" s="32" t="s">
        <v>744</v>
      </c>
      <c r="F13" s="32" t="s">
        <v>745</v>
      </c>
      <c r="G13" s="33" t="s">
        <v>746</v>
      </c>
      <c r="H13" s="32" t="s">
        <v>58</v>
      </c>
      <c r="I13" s="32"/>
      <c r="J13" s="32" t="s">
        <v>89</v>
      </c>
      <c r="K13" s="32" t="s">
        <v>747</v>
      </c>
      <c r="L13" s="32" t="s">
        <v>43</v>
      </c>
      <c r="M13" s="32" t="s">
        <v>91</v>
      </c>
      <c r="N13" s="32" t="s">
        <v>171</v>
      </c>
      <c r="O13" s="32" t="s">
        <v>713</v>
      </c>
      <c r="P13" s="32" t="s">
        <v>714</v>
      </c>
      <c r="Q13" s="32" t="s">
        <v>48</v>
      </c>
      <c r="R13" s="32" t="s">
        <v>104</v>
      </c>
      <c r="S13" s="32" t="s">
        <v>50</v>
      </c>
      <c r="T13" s="34" t="s">
        <v>105</v>
      </c>
      <c r="U13" s="35">
        <v>2</v>
      </c>
      <c r="V13" s="32" t="s">
        <v>106</v>
      </c>
      <c r="W13" s="36">
        <v>1300000</v>
      </c>
      <c r="X13" s="36">
        <v>1300000</v>
      </c>
      <c r="Y13" s="36">
        <v>0</v>
      </c>
      <c r="Z13" s="36">
        <f t="shared" si="0"/>
        <v>650000</v>
      </c>
      <c r="AA13" s="36">
        <v>1300000</v>
      </c>
      <c r="AB13" s="36">
        <v>580000</v>
      </c>
      <c r="AC13" s="36">
        <f>U13*AB13</f>
        <v>1160000</v>
      </c>
      <c r="AD13" s="37">
        <v>140000</v>
      </c>
      <c r="AE13" s="37"/>
      <c r="AF13" s="37"/>
      <c r="AG13" s="36"/>
    </row>
    <row r="14" spans="1:34" ht="17.25" customHeight="1" x14ac:dyDescent="0.25">
      <c r="A14" s="12">
        <v>10</v>
      </c>
      <c r="B14" s="33">
        <v>44876</v>
      </c>
      <c r="C14" s="32" t="s">
        <v>132</v>
      </c>
      <c r="D14" s="33">
        <v>44880.584722222222</v>
      </c>
      <c r="E14" s="32" t="s">
        <v>748</v>
      </c>
      <c r="F14" s="32" t="s">
        <v>749</v>
      </c>
      <c r="G14" s="33" t="s">
        <v>750</v>
      </c>
      <c r="H14" s="32" t="s">
        <v>58</v>
      </c>
      <c r="I14" s="32"/>
      <c r="J14" s="32" t="s">
        <v>89</v>
      </c>
      <c r="K14" s="32" t="s">
        <v>751</v>
      </c>
      <c r="L14" s="32" t="s">
        <v>43</v>
      </c>
      <c r="M14" s="32" t="s">
        <v>91</v>
      </c>
      <c r="N14" s="32" t="s">
        <v>171</v>
      </c>
      <c r="O14" s="32" t="s">
        <v>713</v>
      </c>
      <c r="P14" s="32" t="s">
        <v>714</v>
      </c>
      <c r="Q14" s="32" t="s">
        <v>48</v>
      </c>
      <c r="R14" s="32" t="s">
        <v>129</v>
      </c>
      <c r="S14" s="32" t="s">
        <v>50</v>
      </c>
      <c r="T14" s="32" t="s">
        <v>130</v>
      </c>
      <c r="U14" s="35">
        <v>3</v>
      </c>
      <c r="V14" s="32" t="s">
        <v>131</v>
      </c>
      <c r="W14" s="36">
        <v>1950000</v>
      </c>
      <c r="X14" s="36">
        <v>1950000</v>
      </c>
      <c r="Y14" s="36">
        <v>0</v>
      </c>
      <c r="Z14" s="36">
        <f t="shared" si="0"/>
        <v>650000</v>
      </c>
      <c r="AA14" s="36">
        <v>1950000</v>
      </c>
      <c r="AB14" s="36">
        <v>580000</v>
      </c>
      <c r="AC14" s="36">
        <f>AB14*U14</f>
        <v>1740000</v>
      </c>
      <c r="AD14" s="37">
        <v>210000</v>
      </c>
      <c r="AE14" s="37"/>
      <c r="AF14" s="37"/>
      <c r="AG14" s="36"/>
    </row>
    <row r="15" spans="1:34" ht="17.25" customHeight="1" x14ac:dyDescent="0.25">
      <c r="A15" s="12">
        <v>11</v>
      </c>
      <c r="B15" s="12"/>
      <c r="C15" s="32" t="s">
        <v>35</v>
      </c>
      <c r="D15" s="33">
        <v>44874.328472222223</v>
      </c>
      <c r="E15" s="32" t="s">
        <v>752</v>
      </c>
      <c r="F15" s="32" t="s">
        <v>753</v>
      </c>
      <c r="G15" s="33" t="s">
        <v>754</v>
      </c>
      <c r="H15" s="32" t="s">
        <v>58</v>
      </c>
      <c r="I15" s="32"/>
      <c r="J15" s="32" t="s">
        <v>89</v>
      </c>
      <c r="K15" s="32" t="s">
        <v>755</v>
      </c>
      <c r="L15" s="32" t="s">
        <v>43</v>
      </c>
      <c r="M15" s="32" t="s">
        <v>91</v>
      </c>
      <c r="N15" s="32" t="s">
        <v>171</v>
      </c>
      <c r="O15" s="32" t="s">
        <v>713</v>
      </c>
      <c r="P15" s="32" t="s">
        <v>714</v>
      </c>
      <c r="Q15" s="32" t="s">
        <v>48</v>
      </c>
      <c r="R15" s="32" t="s">
        <v>458</v>
      </c>
      <c r="S15" s="32" t="s">
        <v>50</v>
      </c>
      <c r="T15" s="34" t="s">
        <v>459</v>
      </c>
      <c r="U15" s="35">
        <v>3</v>
      </c>
      <c r="V15" s="32" t="s">
        <v>81</v>
      </c>
      <c r="W15" s="36">
        <v>1950000</v>
      </c>
      <c r="X15" s="36">
        <v>1950000</v>
      </c>
      <c r="Y15" s="36">
        <v>0</v>
      </c>
      <c r="Z15" s="36">
        <f t="shared" si="0"/>
        <v>1083333.3333333333</v>
      </c>
      <c r="AA15" s="36">
        <v>3250000</v>
      </c>
      <c r="AB15" s="36">
        <v>580000</v>
      </c>
      <c r="AC15" s="36">
        <v>2900000</v>
      </c>
      <c r="AD15" s="37">
        <v>350000</v>
      </c>
      <c r="AE15" s="37"/>
      <c r="AF15" s="37"/>
      <c r="AG15" s="36"/>
    </row>
    <row r="16" spans="1:34" ht="17.25" customHeight="1" x14ac:dyDescent="0.25">
      <c r="A16" s="12">
        <v>12</v>
      </c>
      <c r="B16" s="12"/>
      <c r="C16" s="32" t="s">
        <v>35</v>
      </c>
      <c r="D16" s="33">
        <v>44872.329861111109</v>
      </c>
      <c r="E16" s="32" t="s">
        <v>756</v>
      </c>
      <c r="F16" s="32" t="s">
        <v>757</v>
      </c>
      <c r="G16" s="33" t="s">
        <v>758</v>
      </c>
      <c r="H16" s="32" t="s">
        <v>39</v>
      </c>
      <c r="I16" s="32"/>
      <c r="J16" s="32" t="s">
        <v>89</v>
      </c>
      <c r="K16" s="32" t="s">
        <v>759</v>
      </c>
      <c r="L16" s="32" t="s">
        <v>43</v>
      </c>
      <c r="M16" s="32" t="s">
        <v>91</v>
      </c>
      <c r="N16" s="32" t="s">
        <v>171</v>
      </c>
      <c r="O16" s="32" t="s">
        <v>713</v>
      </c>
      <c r="P16" s="32" t="s">
        <v>714</v>
      </c>
      <c r="Q16" s="32" t="s">
        <v>48</v>
      </c>
      <c r="R16" s="32" t="s">
        <v>743</v>
      </c>
      <c r="S16" s="32" t="s">
        <v>50</v>
      </c>
      <c r="T16" s="34" t="s">
        <v>70</v>
      </c>
      <c r="U16" s="35">
        <v>3</v>
      </c>
      <c r="V16" s="32" t="s">
        <v>106</v>
      </c>
      <c r="W16" s="36">
        <v>1950000</v>
      </c>
      <c r="X16" s="36">
        <v>1950000</v>
      </c>
      <c r="Y16" s="36">
        <v>0</v>
      </c>
      <c r="Z16" s="36">
        <f t="shared" si="0"/>
        <v>650000</v>
      </c>
      <c r="AA16" s="36">
        <v>1950000</v>
      </c>
      <c r="AB16" s="36">
        <v>580000</v>
      </c>
      <c r="AC16" s="36">
        <f>U16*AB16</f>
        <v>1740000</v>
      </c>
      <c r="AD16" s="37">
        <v>210000</v>
      </c>
      <c r="AE16" s="37"/>
      <c r="AF16" s="37"/>
      <c r="AG16" s="36"/>
    </row>
    <row r="17" spans="1:33" x14ac:dyDescent="0.25">
      <c r="A17" s="57" t="s">
        <v>82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AA17" s="25">
        <f t="shared" ref="AA17:AC17" si="1">SUM(AA5:AA16)</f>
        <v>40300000</v>
      </c>
      <c r="AB17" s="25">
        <f t="shared" si="1"/>
        <v>6960000</v>
      </c>
      <c r="AC17" s="25">
        <f t="shared" si="1"/>
        <v>35960000</v>
      </c>
      <c r="AD17" s="25">
        <f>SUM(AD5:AD16)</f>
        <v>4340000</v>
      </c>
      <c r="AE17" s="25"/>
      <c r="AF17" s="25"/>
      <c r="AG17" s="26"/>
    </row>
    <row r="19" spans="1:33" x14ac:dyDescent="0.25">
      <c r="P19" s="58" t="s">
        <v>83</v>
      </c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</row>
    <row r="20" spans="1:33" x14ac:dyDescent="0.25">
      <c r="P20" s="58" t="s">
        <v>84</v>
      </c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</row>
    <row r="21" spans="1:33" ht="14.45" x14ac:dyDescent="0.3">
      <c r="P21" s="28"/>
      <c r="Q21" s="28"/>
      <c r="R21" s="28"/>
      <c r="S21" s="28"/>
      <c r="T21" s="29"/>
      <c r="U21" s="30"/>
      <c r="V21" s="31"/>
      <c r="W21" s="31"/>
      <c r="X21" s="31"/>
      <c r="Y21" s="31"/>
      <c r="Z21" s="31"/>
      <c r="AA21" s="31"/>
      <c r="AB21" s="31"/>
      <c r="AC21" s="31"/>
      <c r="AG21" s="31"/>
    </row>
    <row r="22" spans="1:33" ht="14.45" x14ac:dyDescent="0.3">
      <c r="P22" s="28"/>
      <c r="Q22" s="28"/>
      <c r="R22" s="28"/>
      <c r="S22" s="28"/>
      <c r="T22" s="29"/>
      <c r="U22" s="30"/>
      <c r="V22" s="31"/>
      <c r="W22" s="31"/>
      <c r="X22" s="31"/>
      <c r="Y22" s="31"/>
      <c r="Z22" s="31"/>
      <c r="AA22" s="31"/>
      <c r="AB22" s="31"/>
      <c r="AC22" s="31"/>
      <c r="AG22" s="31"/>
    </row>
    <row r="23" spans="1:33" ht="14.45" x14ac:dyDescent="0.3">
      <c r="P23" s="28"/>
      <c r="Q23" s="28"/>
      <c r="R23" s="28"/>
      <c r="S23" s="28"/>
      <c r="T23" s="29"/>
      <c r="U23" s="30"/>
      <c r="V23" s="31"/>
      <c r="W23" s="31"/>
      <c r="X23" s="31"/>
      <c r="Y23" s="31"/>
      <c r="Z23" s="31"/>
      <c r="AA23" s="31"/>
      <c r="AB23" s="31"/>
      <c r="AC23" s="31"/>
      <c r="AG23" s="31"/>
    </row>
    <row r="24" spans="1:33" x14ac:dyDescent="0.25">
      <c r="P24" s="58" t="s">
        <v>85</v>
      </c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</row>
  </sheetData>
  <mergeCells count="5">
    <mergeCell ref="A2:AG2"/>
    <mergeCell ref="A17:P17"/>
    <mergeCell ref="P19:AG19"/>
    <mergeCell ref="P20:AG20"/>
    <mergeCell ref="P24:AG2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26"/>
  <sheetViews>
    <sheetView workbookViewId="0">
      <selection activeCell="P26" sqref="P26:AG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40">
        <v>44858</v>
      </c>
      <c r="C5" s="41" t="s">
        <v>132</v>
      </c>
      <c r="D5" s="42">
        <v>44860.588888888888</v>
      </c>
      <c r="E5" s="41" t="s">
        <v>760</v>
      </c>
      <c r="F5" s="41" t="s">
        <v>761</v>
      </c>
      <c r="G5" s="42" t="s">
        <v>762</v>
      </c>
      <c r="H5" s="41" t="s">
        <v>58</v>
      </c>
      <c r="I5" s="41" t="s">
        <v>40</v>
      </c>
      <c r="J5" s="41" t="s">
        <v>89</v>
      </c>
      <c r="K5" s="41" t="s">
        <v>763</v>
      </c>
      <c r="L5" s="41" t="s">
        <v>43</v>
      </c>
      <c r="M5" s="41" t="s">
        <v>91</v>
      </c>
      <c r="N5" s="41" t="s">
        <v>764</v>
      </c>
      <c r="O5" s="41" t="s">
        <v>765</v>
      </c>
      <c r="P5" s="41" t="s">
        <v>766</v>
      </c>
      <c r="Q5" s="41" t="s">
        <v>48</v>
      </c>
      <c r="R5" s="41" t="s">
        <v>237</v>
      </c>
      <c r="S5" s="41" t="s">
        <v>50</v>
      </c>
      <c r="T5" s="41" t="s">
        <v>238</v>
      </c>
      <c r="U5" s="43">
        <v>3</v>
      </c>
      <c r="V5" s="37" t="s">
        <v>131</v>
      </c>
      <c r="W5" s="37">
        <v>1950000</v>
      </c>
      <c r="X5" s="37">
        <v>1950000</v>
      </c>
      <c r="Y5" s="37">
        <v>0</v>
      </c>
      <c r="Z5" s="37">
        <f t="shared" ref="Z5:Z18" si="0">AA5/U5</f>
        <v>650000</v>
      </c>
      <c r="AA5" s="37">
        <v>1950000</v>
      </c>
      <c r="AB5" s="37">
        <v>580000</v>
      </c>
      <c r="AC5" s="37">
        <f>U5*AB5</f>
        <v>1740000</v>
      </c>
      <c r="AD5" s="37">
        <v>210000</v>
      </c>
      <c r="AE5" s="37"/>
      <c r="AF5" s="37"/>
      <c r="AG5" s="37"/>
    </row>
    <row r="6" spans="1:34" ht="17.25" customHeight="1" x14ac:dyDescent="0.25">
      <c r="A6" s="12">
        <v>2</v>
      </c>
      <c r="B6" s="12"/>
      <c r="C6" s="32" t="s">
        <v>35</v>
      </c>
      <c r="D6" s="33">
        <v>44872.579861111109</v>
      </c>
      <c r="E6" s="32" t="s">
        <v>767</v>
      </c>
      <c r="F6" s="32" t="s">
        <v>768</v>
      </c>
      <c r="G6" s="33" t="s">
        <v>769</v>
      </c>
      <c r="H6" s="32" t="s">
        <v>58</v>
      </c>
      <c r="I6" s="32" t="s">
        <v>40</v>
      </c>
      <c r="J6" s="32" t="s">
        <v>89</v>
      </c>
      <c r="K6" s="32" t="s">
        <v>770</v>
      </c>
      <c r="L6" s="32" t="s">
        <v>43</v>
      </c>
      <c r="M6" s="32" t="s">
        <v>91</v>
      </c>
      <c r="N6" s="32" t="s">
        <v>764</v>
      </c>
      <c r="O6" s="32" t="s">
        <v>765</v>
      </c>
      <c r="P6" s="32" t="s">
        <v>766</v>
      </c>
      <c r="Q6" s="32" t="s">
        <v>48</v>
      </c>
      <c r="R6" s="32" t="s">
        <v>174</v>
      </c>
      <c r="S6" s="32" t="s">
        <v>50</v>
      </c>
      <c r="T6" s="34" t="s">
        <v>175</v>
      </c>
      <c r="U6" s="35">
        <v>2</v>
      </c>
      <c r="V6" s="32" t="s">
        <v>81</v>
      </c>
      <c r="W6" s="36">
        <v>1300000</v>
      </c>
      <c r="X6" s="36">
        <v>1300000</v>
      </c>
      <c r="Y6" s="36">
        <v>0</v>
      </c>
      <c r="Z6" s="36">
        <f t="shared" si="0"/>
        <v>650000</v>
      </c>
      <c r="AA6" s="36">
        <v>1300000</v>
      </c>
      <c r="AB6" s="36">
        <v>580000</v>
      </c>
      <c r="AC6" s="36">
        <f>U6*AB6</f>
        <v>1160000</v>
      </c>
      <c r="AD6" s="37">
        <v>140000</v>
      </c>
      <c r="AE6" s="37"/>
      <c r="AF6" s="37"/>
      <c r="AG6" s="36"/>
    </row>
    <row r="7" spans="1:34" ht="17.25" customHeight="1" x14ac:dyDescent="0.25">
      <c r="A7" s="12">
        <v>3</v>
      </c>
      <c r="B7" s="12"/>
      <c r="C7" s="32" t="s">
        <v>35</v>
      </c>
      <c r="D7" s="33">
        <v>44874.328472222223</v>
      </c>
      <c r="E7" s="32" t="s">
        <v>771</v>
      </c>
      <c r="F7" s="32" t="s">
        <v>772</v>
      </c>
      <c r="G7" s="33" t="s">
        <v>773</v>
      </c>
      <c r="H7" s="32" t="s">
        <v>39</v>
      </c>
      <c r="I7" s="32" t="s">
        <v>40</v>
      </c>
      <c r="J7" s="32" t="s">
        <v>89</v>
      </c>
      <c r="K7" s="32" t="s">
        <v>774</v>
      </c>
      <c r="L7" s="32" t="s">
        <v>43</v>
      </c>
      <c r="M7" s="32" t="s">
        <v>91</v>
      </c>
      <c r="N7" s="32" t="s">
        <v>764</v>
      </c>
      <c r="O7" s="32" t="s">
        <v>765</v>
      </c>
      <c r="P7" s="32" t="s">
        <v>766</v>
      </c>
      <c r="Q7" s="32" t="s">
        <v>48</v>
      </c>
      <c r="R7" s="32" t="s">
        <v>129</v>
      </c>
      <c r="S7" s="32" t="s">
        <v>50</v>
      </c>
      <c r="T7" s="34" t="s">
        <v>130</v>
      </c>
      <c r="U7" s="35">
        <v>3</v>
      </c>
      <c r="V7" s="32" t="s">
        <v>131</v>
      </c>
      <c r="W7" s="36">
        <v>1950000</v>
      </c>
      <c r="X7" s="36">
        <v>1950000</v>
      </c>
      <c r="Y7" s="36">
        <v>0</v>
      </c>
      <c r="Z7" s="36">
        <f t="shared" si="0"/>
        <v>1300000</v>
      </c>
      <c r="AA7" s="36">
        <v>3900000</v>
      </c>
      <c r="AB7" s="36">
        <v>580000</v>
      </c>
      <c r="AC7" s="36">
        <v>3480000</v>
      </c>
      <c r="AD7" s="37">
        <v>420000</v>
      </c>
      <c r="AE7" s="37"/>
      <c r="AF7" s="37"/>
      <c r="AG7" s="36"/>
    </row>
    <row r="8" spans="1:34" ht="17.25" customHeight="1" x14ac:dyDescent="0.25">
      <c r="A8" s="12">
        <v>4</v>
      </c>
      <c r="B8" s="12"/>
      <c r="C8" s="32" t="s">
        <v>35</v>
      </c>
      <c r="D8" s="33">
        <v>44879.613888888889</v>
      </c>
      <c r="E8" s="32" t="s">
        <v>775</v>
      </c>
      <c r="F8" s="32" t="s">
        <v>776</v>
      </c>
      <c r="G8" s="33" t="s">
        <v>777</v>
      </c>
      <c r="H8" s="32" t="s">
        <v>39</v>
      </c>
      <c r="I8" s="32" t="s">
        <v>40</v>
      </c>
      <c r="J8" s="32" t="s">
        <v>89</v>
      </c>
      <c r="K8" s="32" t="s">
        <v>778</v>
      </c>
      <c r="L8" s="32" t="s">
        <v>43</v>
      </c>
      <c r="M8" s="32" t="s">
        <v>91</v>
      </c>
      <c r="N8" s="32" t="s">
        <v>764</v>
      </c>
      <c r="O8" s="32" t="s">
        <v>765</v>
      </c>
      <c r="P8" s="32" t="s">
        <v>766</v>
      </c>
      <c r="Q8" s="32" t="s">
        <v>48</v>
      </c>
      <c r="R8" s="32" t="s">
        <v>174</v>
      </c>
      <c r="S8" s="32" t="s">
        <v>50</v>
      </c>
      <c r="T8" s="34" t="s">
        <v>175</v>
      </c>
      <c r="U8" s="35">
        <v>2</v>
      </c>
      <c r="V8" s="32" t="s">
        <v>81</v>
      </c>
      <c r="W8" s="36">
        <v>1300000</v>
      </c>
      <c r="X8" s="36">
        <v>1300000</v>
      </c>
      <c r="Y8" s="36">
        <v>0</v>
      </c>
      <c r="Z8" s="36">
        <f t="shared" si="0"/>
        <v>650000</v>
      </c>
      <c r="AA8" s="36">
        <v>1300000</v>
      </c>
      <c r="AB8" s="36">
        <v>580000</v>
      </c>
      <c r="AC8" s="36">
        <f>U8*AB8</f>
        <v>1160000</v>
      </c>
      <c r="AD8" s="37">
        <v>140000</v>
      </c>
      <c r="AE8" s="37"/>
      <c r="AF8" s="37"/>
      <c r="AG8" s="36"/>
    </row>
    <row r="9" spans="1:34" ht="17.25" customHeight="1" x14ac:dyDescent="0.25">
      <c r="A9" s="12">
        <v>5</v>
      </c>
      <c r="B9" s="12"/>
      <c r="C9" s="32" t="s">
        <v>35</v>
      </c>
      <c r="D9" s="33">
        <v>44872.579861111109</v>
      </c>
      <c r="E9" s="32" t="s">
        <v>779</v>
      </c>
      <c r="F9" s="32" t="s">
        <v>780</v>
      </c>
      <c r="G9" s="33" t="s">
        <v>781</v>
      </c>
      <c r="H9" s="32" t="s">
        <v>58</v>
      </c>
      <c r="I9" s="32" t="s">
        <v>40</v>
      </c>
      <c r="J9" s="32" t="s">
        <v>89</v>
      </c>
      <c r="K9" s="32" t="s">
        <v>782</v>
      </c>
      <c r="L9" s="32" t="s">
        <v>43</v>
      </c>
      <c r="M9" s="32" t="s">
        <v>91</v>
      </c>
      <c r="N9" s="32" t="s">
        <v>764</v>
      </c>
      <c r="O9" s="32" t="s">
        <v>765</v>
      </c>
      <c r="P9" s="32" t="s">
        <v>766</v>
      </c>
      <c r="Q9" s="32" t="s">
        <v>48</v>
      </c>
      <c r="R9" s="32" t="s">
        <v>174</v>
      </c>
      <c r="S9" s="32" t="s">
        <v>50</v>
      </c>
      <c r="T9" s="34" t="s">
        <v>175</v>
      </c>
      <c r="U9" s="35">
        <v>2</v>
      </c>
      <c r="V9" s="32" t="s">
        <v>81</v>
      </c>
      <c r="W9" s="36">
        <v>1300000</v>
      </c>
      <c r="X9" s="36">
        <v>1300000</v>
      </c>
      <c r="Y9" s="36">
        <v>0</v>
      </c>
      <c r="Z9" s="36">
        <f t="shared" si="0"/>
        <v>650000</v>
      </c>
      <c r="AA9" s="36">
        <v>1300000</v>
      </c>
      <c r="AB9" s="36">
        <v>580000</v>
      </c>
      <c r="AC9" s="36">
        <f>U9*AB9</f>
        <v>1160000</v>
      </c>
      <c r="AD9" s="37">
        <v>140000</v>
      </c>
      <c r="AE9" s="37"/>
      <c r="AF9" s="37"/>
      <c r="AG9" s="36"/>
    </row>
    <row r="10" spans="1:34" ht="17.25" customHeight="1" x14ac:dyDescent="0.25">
      <c r="A10" s="12">
        <v>6</v>
      </c>
      <c r="B10" s="12"/>
      <c r="C10" s="32" t="s">
        <v>35</v>
      </c>
      <c r="D10" s="33">
        <v>44855.654861111114</v>
      </c>
      <c r="E10" s="32" t="s">
        <v>783</v>
      </c>
      <c r="F10" s="32" t="s">
        <v>784</v>
      </c>
      <c r="G10" s="33" t="s">
        <v>785</v>
      </c>
      <c r="H10" s="32" t="s">
        <v>39</v>
      </c>
      <c r="I10" s="32" t="s">
        <v>40</v>
      </c>
      <c r="J10" s="32" t="s">
        <v>89</v>
      </c>
      <c r="K10" s="32" t="s">
        <v>786</v>
      </c>
      <c r="L10" s="32" t="s">
        <v>43</v>
      </c>
      <c r="M10" s="32" t="s">
        <v>91</v>
      </c>
      <c r="N10" s="32" t="s">
        <v>764</v>
      </c>
      <c r="O10" s="32" t="s">
        <v>765</v>
      </c>
      <c r="P10" s="32" t="s">
        <v>766</v>
      </c>
      <c r="Q10" s="32" t="s">
        <v>48</v>
      </c>
      <c r="R10" s="32" t="s">
        <v>174</v>
      </c>
      <c r="S10" s="32" t="s">
        <v>50</v>
      </c>
      <c r="T10" s="34" t="s">
        <v>175</v>
      </c>
      <c r="U10" s="38">
        <v>2</v>
      </c>
      <c r="V10" s="36" t="s">
        <v>81</v>
      </c>
      <c r="W10" s="36">
        <v>1300000</v>
      </c>
      <c r="X10" s="36">
        <v>1300000</v>
      </c>
      <c r="Y10" s="36">
        <v>0</v>
      </c>
      <c r="Z10" s="36">
        <f t="shared" si="0"/>
        <v>650000</v>
      </c>
      <c r="AA10" s="36">
        <v>1300000</v>
      </c>
      <c r="AB10" s="36">
        <v>580000</v>
      </c>
      <c r="AC10" s="36">
        <f>U10*AB10</f>
        <v>1160000</v>
      </c>
      <c r="AD10" s="37">
        <v>140000</v>
      </c>
      <c r="AE10" s="37"/>
      <c r="AF10" s="37"/>
      <c r="AG10" s="36"/>
      <c r="AH10" s="1" t="s">
        <v>54</v>
      </c>
    </row>
    <row r="11" spans="1:34" ht="17.25" customHeight="1" x14ac:dyDescent="0.25">
      <c r="A11" s="12">
        <v>7</v>
      </c>
      <c r="B11" s="12"/>
      <c r="C11" s="32" t="s">
        <v>35</v>
      </c>
      <c r="D11" s="33">
        <v>44881.328472222223</v>
      </c>
      <c r="E11" s="32" t="s">
        <v>787</v>
      </c>
      <c r="F11" s="32" t="s">
        <v>788</v>
      </c>
      <c r="G11" s="33" t="s">
        <v>789</v>
      </c>
      <c r="H11" s="32" t="s">
        <v>39</v>
      </c>
      <c r="I11" s="32"/>
      <c r="J11" s="32" t="s">
        <v>89</v>
      </c>
      <c r="K11" s="32" t="s">
        <v>790</v>
      </c>
      <c r="L11" s="32" t="s">
        <v>43</v>
      </c>
      <c r="M11" s="32" t="s">
        <v>91</v>
      </c>
      <c r="N11" s="32" t="s">
        <v>764</v>
      </c>
      <c r="O11" s="32" t="s">
        <v>765</v>
      </c>
      <c r="P11" s="32" t="s">
        <v>766</v>
      </c>
      <c r="Q11" s="32" t="s">
        <v>48</v>
      </c>
      <c r="R11" s="32" t="s">
        <v>174</v>
      </c>
      <c r="S11" s="32" t="s">
        <v>50</v>
      </c>
      <c r="T11" s="34" t="s">
        <v>175</v>
      </c>
      <c r="U11" s="35">
        <v>2</v>
      </c>
      <c r="V11" s="32" t="s">
        <v>81</v>
      </c>
      <c r="W11" s="36">
        <v>1300000</v>
      </c>
      <c r="X11" s="36">
        <v>1300000</v>
      </c>
      <c r="Y11" s="36">
        <v>0</v>
      </c>
      <c r="Z11" s="36">
        <f t="shared" si="0"/>
        <v>650000</v>
      </c>
      <c r="AA11" s="36">
        <v>1300000</v>
      </c>
      <c r="AB11" s="36">
        <v>580000</v>
      </c>
      <c r="AC11" s="36">
        <f>U11*AB11</f>
        <v>1160000</v>
      </c>
      <c r="AD11" s="37">
        <v>140000</v>
      </c>
      <c r="AE11" s="37"/>
      <c r="AF11" s="37"/>
      <c r="AG11" s="36"/>
    </row>
    <row r="12" spans="1:34" ht="17.25" customHeight="1" x14ac:dyDescent="0.25">
      <c r="A12" s="12">
        <v>8</v>
      </c>
      <c r="B12" s="12"/>
      <c r="C12" s="32" t="s">
        <v>35</v>
      </c>
      <c r="D12" s="33">
        <v>44882.328472222223</v>
      </c>
      <c r="E12" s="32" t="s">
        <v>791</v>
      </c>
      <c r="F12" s="32" t="s">
        <v>792</v>
      </c>
      <c r="G12" s="33" t="s">
        <v>793</v>
      </c>
      <c r="H12" s="32" t="s">
        <v>39</v>
      </c>
      <c r="I12" s="32" t="s">
        <v>40</v>
      </c>
      <c r="J12" s="32" t="s">
        <v>89</v>
      </c>
      <c r="K12" s="32" t="s">
        <v>794</v>
      </c>
      <c r="L12" s="32" t="s">
        <v>43</v>
      </c>
      <c r="M12" s="32" t="s">
        <v>91</v>
      </c>
      <c r="N12" s="32" t="s">
        <v>764</v>
      </c>
      <c r="O12" s="32" t="s">
        <v>765</v>
      </c>
      <c r="P12" s="32" t="s">
        <v>766</v>
      </c>
      <c r="Q12" s="32" t="s">
        <v>48</v>
      </c>
      <c r="R12" s="32" t="s">
        <v>104</v>
      </c>
      <c r="S12" s="32" t="s">
        <v>50</v>
      </c>
      <c r="T12" s="34" t="s">
        <v>105</v>
      </c>
      <c r="U12" s="35">
        <v>2</v>
      </c>
      <c r="V12" s="32" t="s">
        <v>106</v>
      </c>
      <c r="W12" s="36">
        <v>1300000</v>
      </c>
      <c r="X12" s="36">
        <v>1300000</v>
      </c>
      <c r="Y12" s="36">
        <v>0</v>
      </c>
      <c r="Z12" s="36">
        <f t="shared" si="0"/>
        <v>1625000</v>
      </c>
      <c r="AA12" s="36">
        <v>3250000</v>
      </c>
      <c r="AB12" s="36">
        <v>580000</v>
      </c>
      <c r="AC12" s="36">
        <v>2900000</v>
      </c>
      <c r="AD12" s="37">
        <v>350000</v>
      </c>
      <c r="AE12" s="37"/>
      <c r="AF12" s="37"/>
      <c r="AG12" s="36"/>
    </row>
    <row r="13" spans="1:34" ht="17.25" customHeight="1" x14ac:dyDescent="0.25">
      <c r="A13" s="12">
        <v>9</v>
      </c>
      <c r="B13" s="12"/>
      <c r="C13" s="32" t="s">
        <v>35</v>
      </c>
      <c r="D13" s="33">
        <v>44881.328472222223</v>
      </c>
      <c r="E13" s="32" t="s">
        <v>795</v>
      </c>
      <c r="F13" s="32" t="s">
        <v>796</v>
      </c>
      <c r="G13" s="33" t="s">
        <v>797</v>
      </c>
      <c r="H13" s="32" t="s">
        <v>58</v>
      </c>
      <c r="I13" s="32" t="s">
        <v>40</v>
      </c>
      <c r="J13" s="32" t="s">
        <v>89</v>
      </c>
      <c r="K13" s="32" t="s">
        <v>798</v>
      </c>
      <c r="L13" s="32" t="s">
        <v>43</v>
      </c>
      <c r="M13" s="32" t="s">
        <v>91</v>
      </c>
      <c r="N13" s="32" t="s">
        <v>764</v>
      </c>
      <c r="O13" s="32" t="s">
        <v>765</v>
      </c>
      <c r="P13" s="32" t="s">
        <v>766</v>
      </c>
      <c r="Q13" s="32" t="s">
        <v>48</v>
      </c>
      <c r="R13" s="32" t="s">
        <v>174</v>
      </c>
      <c r="S13" s="32" t="s">
        <v>50</v>
      </c>
      <c r="T13" s="34" t="s">
        <v>175</v>
      </c>
      <c r="U13" s="35">
        <v>2</v>
      </c>
      <c r="V13" s="32" t="s">
        <v>81</v>
      </c>
      <c r="W13" s="36">
        <v>1300000</v>
      </c>
      <c r="X13" s="36">
        <v>1300000</v>
      </c>
      <c r="Y13" s="36">
        <v>0</v>
      </c>
      <c r="Z13" s="36">
        <f t="shared" si="0"/>
        <v>650000</v>
      </c>
      <c r="AA13" s="36">
        <v>1300000</v>
      </c>
      <c r="AB13" s="36">
        <v>580000</v>
      </c>
      <c r="AC13" s="36">
        <f>U13*AB13</f>
        <v>1160000</v>
      </c>
      <c r="AD13" s="37">
        <v>140000</v>
      </c>
      <c r="AE13" s="37"/>
      <c r="AF13" s="37"/>
      <c r="AG13" s="36"/>
    </row>
    <row r="14" spans="1:34" ht="17.25" customHeight="1" x14ac:dyDescent="0.25">
      <c r="A14" s="12">
        <v>10</v>
      </c>
      <c r="B14" s="12"/>
      <c r="C14" s="32" t="s">
        <v>35</v>
      </c>
      <c r="D14" s="33">
        <v>44868.343055555553</v>
      </c>
      <c r="E14" s="32" t="s">
        <v>799</v>
      </c>
      <c r="F14" s="32" t="s">
        <v>800</v>
      </c>
      <c r="G14" s="33" t="s">
        <v>801</v>
      </c>
      <c r="H14" s="32" t="s">
        <v>39</v>
      </c>
      <c r="I14" s="32" t="s">
        <v>40</v>
      </c>
      <c r="J14" s="32" t="s">
        <v>89</v>
      </c>
      <c r="K14" s="32" t="s">
        <v>802</v>
      </c>
      <c r="L14" s="32" t="s">
        <v>43</v>
      </c>
      <c r="M14" s="32" t="s">
        <v>91</v>
      </c>
      <c r="N14" s="32" t="s">
        <v>764</v>
      </c>
      <c r="O14" s="32" t="s">
        <v>765</v>
      </c>
      <c r="P14" s="32" t="s">
        <v>766</v>
      </c>
      <c r="Q14" s="32" t="s">
        <v>48</v>
      </c>
      <c r="R14" s="32" t="s">
        <v>743</v>
      </c>
      <c r="S14" s="32" t="s">
        <v>50</v>
      </c>
      <c r="T14" s="34" t="s">
        <v>70</v>
      </c>
      <c r="U14" s="35">
        <v>3</v>
      </c>
      <c r="V14" s="32" t="s">
        <v>106</v>
      </c>
      <c r="W14" s="36">
        <v>1950000</v>
      </c>
      <c r="X14" s="36">
        <v>1950000</v>
      </c>
      <c r="Y14" s="36">
        <v>0</v>
      </c>
      <c r="Z14" s="36">
        <f t="shared" si="0"/>
        <v>1083333.3333333333</v>
      </c>
      <c r="AA14" s="36">
        <v>3250000</v>
      </c>
      <c r="AB14" s="36">
        <v>580000</v>
      </c>
      <c r="AC14" s="36">
        <v>2900000</v>
      </c>
      <c r="AD14" s="37">
        <v>350000</v>
      </c>
      <c r="AE14" s="37"/>
      <c r="AF14" s="37"/>
      <c r="AG14" s="36"/>
    </row>
    <row r="15" spans="1:34" ht="17.25" customHeight="1" x14ac:dyDescent="0.25">
      <c r="A15" s="12">
        <v>11</v>
      </c>
      <c r="B15" s="12"/>
      <c r="C15" s="32" t="s">
        <v>35</v>
      </c>
      <c r="D15" s="33">
        <v>44862.613194444442</v>
      </c>
      <c r="E15" s="32" t="s">
        <v>803</v>
      </c>
      <c r="F15" s="32" t="s">
        <v>804</v>
      </c>
      <c r="G15" s="33" t="s">
        <v>805</v>
      </c>
      <c r="H15" s="32" t="s">
        <v>39</v>
      </c>
      <c r="I15" s="32" t="s">
        <v>40</v>
      </c>
      <c r="J15" s="32" t="s">
        <v>89</v>
      </c>
      <c r="K15" s="32" t="s">
        <v>806</v>
      </c>
      <c r="L15" s="32" t="s">
        <v>43</v>
      </c>
      <c r="M15" s="32" t="s">
        <v>91</v>
      </c>
      <c r="N15" s="32" t="s">
        <v>764</v>
      </c>
      <c r="O15" s="32" t="s">
        <v>765</v>
      </c>
      <c r="P15" s="32" t="s">
        <v>766</v>
      </c>
      <c r="Q15" s="32" t="s">
        <v>48</v>
      </c>
      <c r="R15" s="32" t="s">
        <v>743</v>
      </c>
      <c r="S15" s="32" t="s">
        <v>50</v>
      </c>
      <c r="T15" s="34" t="s">
        <v>70</v>
      </c>
      <c r="U15" s="38">
        <v>3</v>
      </c>
      <c r="V15" s="36" t="s">
        <v>106</v>
      </c>
      <c r="W15" s="36">
        <v>1950000</v>
      </c>
      <c r="X15" s="36">
        <v>1950000</v>
      </c>
      <c r="Y15" s="36">
        <v>0</v>
      </c>
      <c r="Z15" s="36">
        <f t="shared" si="0"/>
        <v>1083333.3333333333</v>
      </c>
      <c r="AA15" s="36">
        <v>3250000</v>
      </c>
      <c r="AB15" s="36">
        <v>580000</v>
      </c>
      <c r="AC15" s="36">
        <v>2900000</v>
      </c>
      <c r="AD15" s="37">
        <v>350000</v>
      </c>
      <c r="AE15" s="37"/>
      <c r="AF15" s="37"/>
      <c r="AG15" s="36"/>
      <c r="AH15" s="1" t="s">
        <v>54</v>
      </c>
    </row>
    <row r="16" spans="1:34" ht="17.25" customHeight="1" x14ac:dyDescent="0.25">
      <c r="A16" s="12">
        <v>12</v>
      </c>
      <c r="B16" s="12"/>
      <c r="C16" s="32" t="s">
        <v>35</v>
      </c>
      <c r="D16" s="33">
        <v>44873.330555555556</v>
      </c>
      <c r="E16" s="32" t="s">
        <v>807</v>
      </c>
      <c r="F16" s="32" t="s">
        <v>808</v>
      </c>
      <c r="G16" s="33" t="s">
        <v>809</v>
      </c>
      <c r="H16" s="32" t="s">
        <v>58</v>
      </c>
      <c r="I16" s="32" t="s">
        <v>40</v>
      </c>
      <c r="J16" s="32" t="s">
        <v>89</v>
      </c>
      <c r="K16" s="32" t="s">
        <v>810</v>
      </c>
      <c r="L16" s="32" t="s">
        <v>43</v>
      </c>
      <c r="M16" s="32" t="s">
        <v>91</v>
      </c>
      <c r="N16" s="32" t="s">
        <v>764</v>
      </c>
      <c r="O16" s="32" t="s">
        <v>765</v>
      </c>
      <c r="P16" s="32" t="s">
        <v>766</v>
      </c>
      <c r="Q16" s="32" t="s">
        <v>48</v>
      </c>
      <c r="R16" s="32" t="s">
        <v>200</v>
      </c>
      <c r="S16" s="32" t="s">
        <v>50</v>
      </c>
      <c r="T16" s="34" t="s">
        <v>201</v>
      </c>
      <c r="U16" s="35">
        <v>3</v>
      </c>
      <c r="V16" s="32" t="s">
        <v>81</v>
      </c>
      <c r="W16" s="36">
        <v>1950000</v>
      </c>
      <c r="X16" s="36">
        <v>1950000</v>
      </c>
      <c r="Y16" s="36">
        <v>0</v>
      </c>
      <c r="Z16" s="36">
        <f t="shared" si="0"/>
        <v>650000</v>
      </c>
      <c r="AA16" s="36">
        <v>1950000</v>
      </c>
      <c r="AB16" s="36">
        <v>580000</v>
      </c>
      <c r="AC16" s="36">
        <f>U16*AB16</f>
        <v>1740000</v>
      </c>
      <c r="AD16" s="37">
        <v>210000</v>
      </c>
      <c r="AE16" s="37"/>
      <c r="AF16" s="37"/>
      <c r="AG16" s="36"/>
    </row>
    <row r="17" spans="1:33" ht="17.25" customHeight="1" x14ac:dyDescent="0.25">
      <c r="A17" s="12">
        <v>13</v>
      </c>
      <c r="B17" s="12"/>
      <c r="C17" s="32" t="s">
        <v>35</v>
      </c>
      <c r="D17" s="33">
        <v>44868.343055555553</v>
      </c>
      <c r="E17" s="32" t="s">
        <v>811</v>
      </c>
      <c r="F17" s="32" t="s">
        <v>633</v>
      </c>
      <c r="G17" s="33" t="s">
        <v>812</v>
      </c>
      <c r="H17" s="32" t="s">
        <v>58</v>
      </c>
      <c r="I17" s="32" t="s">
        <v>40</v>
      </c>
      <c r="J17" s="32" t="s">
        <v>89</v>
      </c>
      <c r="K17" s="32" t="s">
        <v>813</v>
      </c>
      <c r="L17" s="32" t="s">
        <v>43</v>
      </c>
      <c r="M17" s="32" t="s">
        <v>91</v>
      </c>
      <c r="N17" s="32" t="s">
        <v>764</v>
      </c>
      <c r="O17" s="32" t="s">
        <v>765</v>
      </c>
      <c r="P17" s="32" t="s">
        <v>766</v>
      </c>
      <c r="Q17" s="32" t="s">
        <v>48</v>
      </c>
      <c r="R17" s="32" t="s">
        <v>174</v>
      </c>
      <c r="S17" s="32" t="s">
        <v>50</v>
      </c>
      <c r="T17" s="34" t="s">
        <v>175</v>
      </c>
      <c r="U17" s="35">
        <v>2</v>
      </c>
      <c r="V17" s="32" t="s">
        <v>81</v>
      </c>
      <c r="W17" s="36">
        <v>1300000</v>
      </c>
      <c r="X17" s="36">
        <v>1300000</v>
      </c>
      <c r="Y17" s="36">
        <v>0</v>
      </c>
      <c r="Z17" s="36">
        <f t="shared" si="0"/>
        <v>650000</v>
      </c>
      <c r="AA17" s="36">
        <v>1300000</v>
      </c>
      <c r="AB17" s="36">
        <v>580000</v>
      </c>
      <c r="AC17" s="36">
        <f>U17*AB17</f>
        <v>1160000</v>
      </c>
      <c r="AD17" s="37">
        <v>140000</v>
      </c>
      <c r="AE17" s="37"/>
      <c r="AF17" s="37"/>
      <c r="AG17" s="36"/>
    </row>
    <row r="18" spans="1:33" ht="17.25" customHeight="1" x14ac:dyDescent="0.25">
      <c r="A18" s="12">
        <v>14</v>
      </c>
      <c r="B18" s="12"/>
      <c r="C18" s="32" t="s">
        <v>35</v>
      </c>
      <c r="D18" s="33">
        <v>44881.328472222223</v>
      </c>
      <c r="E18" s="32" t="s">
        <v>814</v>
      </c>
      <c r="F18" s="32" t="s">
        <v>815</v>
      </c>
      <c r="G18" s="33" t="s">
        <v>816</v>
      </c>
      <c r="H18" s="32" t="s">
        <v>39</v>
      </c>
      <c r="I18" s="32" t="s">
        <v>40</v>
      </c>
      <c r="J18" s="32" t="s">
        <v>89</v>
      </c>
      <c r="K18" s="32" t="s">
        <v>817</v>
      </c>
      <c r="L18" s="32" t="s">
        <v>43</v>
      </c>
      <c r="M18" s="32" t="s">
        <v>91</v>
      </c>
      <c r="N18" s="32" t="s">
        <v>764</v>
      </c>
      <c r="O18" s="32" t="s">
        <v>765</v>
      </c>
      <c r="P18" s="32" t="s">
        <v>766</v>
      </c>
      <c r="Q18" s="32" t="s">
        <v>48</v>
      </c>
      <c r="R18" s="32" t="s">
        <v>174</v>
      </c>
      <c r="S18" s="32" t="s">
        <v>50</v>
      </c>
      <c r="T18" s="34" t="s">
        <v>175</v>
      </c>
      <c r="U18" s="35">
        <v>2</v>
      </c>
      <c r="V18" s="32" t="s">
        <v>81</v>
      </c>
      <c r="W18" s="36">
        <v>1300000</v>
      </c>
      <c r="X18" s="36">
        <v>1300000</v>
      </c>
      <c r="Y18" s="36">
        <v>0</v>
      </c>
      <c r="Z18" s="36">
        <f t="shared" si="0"/>
        <v>650000</v>
      </c>
      <c r="AA18" s="36">
        <v>1300000</v>
      </c>
      <c r="AB18" s="36">
        <v>580000</v>
      </c>
      <c r="AC18" s="36">
        <f>U18*AB18</f>
        <v>1160000</v>
      </c>
      <c r="AD18" s="37">
        <v>140000</v>
      </c>
      <c r="AE18" s="37"/>
      <c r="AF18" s="37"/>
      <c r="AG18" s="36"/>
    </row>
    <row r="19" spans="1:33" x14ac:dyDescent="0.25">
      <c r="A19" s="57" t="s">
        <v>82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AA19" s="25">
        <f t="shared" ref="AA19:AC19" si="1">SUM(AA5:AA18)</f>
        <v>27950000</v>
      </c>
      <c r="AB19" s="25">
        <f t="shared" si="1"/>
        <v>8120000</v>
      </c>
      <c r="AC19" s="25">
        <f t="shared" si="1"/>
        <v>24940000</v>
      </c>
      <c r="AD19" s="25">
        <f>SUM(AD5:AD18)</f>
        <v>3010000</v>
      </c>
      <c r="AE19" s="25"/>
      <c r="AF19" s="25"/>
      <c r="AG19" s="26"/>
    </row>
    <row r="21" spans="1:33" x14ac:dyDescent="0.25">
      <c r="P21" s="58" t="s">
        <v>83</v>
      </c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</row>
    <row r="22" spans="1:33" x14ac:dyDescent="0.25">
      <c r="P22" s="58" t="s">
        <v>84</v>
      </c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1:33" x14ac:dyDescent="0.25">
      <c r="P23" s="28"/>
      <c r="Q23" s="28"/>
      <c r="R23" s="28"/>
      <c r="S23" s="28"/>
      <c r="T23" s="29"/>
      <c r="U23" s="30"/>
      <c r="V23" s="31"/>
      <c r="W23" s="31"/>
      <c r="X23" s="31"/>
      <c r="Y23" s="31"/>
      <c r="Z23" s="31"/>
      <c r="AA23" s="31"/>
      <c r="AB23" s="31"/>
      <c r="AC23" s="31"/>
      <c r="AG23" s="31"/>
    </row>
    <row r="24" spans="1:33" x14ac:dyDescent="0.25">
      <c r="P24" s="28"/>
      <c r="Q24" s="28"/>
      <c r="R24" s="28"/>
      <c r="S24" s="28"/>
      <c r="T24" s="29"/>
      <c r="U24" s="30"/>
      <c r="V24" s="31"/>
      <c r="W24" s="31"/>
      <c r="X24" s="31"/>
      <c r="Y24" s="31"/>
      <c r="Z24" s="31"/>
      <c r="AA24" s="31"/>
      <c r="AB24" s="31"/>
      <c r="AC24" s="31"/>
      <c r="AG24" s="31"/>
    </row>
    <row r="25" spans="1:33" x14ac:dyDescent="0.25">
      <c r="P25" s="28"/>
      <c r="Q25" s="28"/>
      <c r="R25" s="28"/>
      <c r="S25" s="28"/>
      <c r="T25" s="29"/>
      <c r="U25" s="30"/>
      <c r="V25" s="31"/>
      <c r="W25" s="31"/>
      <c r="X25" s="31"/>
      <c r="Y25" s="31"/>
      <c r="Z25" s="31"/>
      <c r="AA25" s="31"/>
      <c r="AB25" s="31"/>
      <c r="AC25" s="31"/>
      <c r="AG25" s="31"/>
    </row>
    <row r="26" spans="1:33" x14ac:dyDescent="0.25">
      <c r="P26" s="58" t="s">
        <v>85</v>
      </c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</row>
  </sheetData>
  <mergeCells count="5">
    <mergeCell ref="A2:AG2"/>
    <mergeCell ref="A19:P19"/>
    <mergeCell ref="P21:AG21"/>
    <mergeCell ref="P22:AG22"/>
    <mergeCell ref="P26:AG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16"/>
  <sheetViews>
    <sheetView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12"/>
      <c r="C5" s="32" t="s">
        <v>35</v>
      </c>
      <c r="D5" s="33">
        <v>44894.324999999997</v>
      </c>
      <c r="E5" s="32" t="s">
        <v>97</v>
      </c>
      <c r="F5" s="32" t="s">
        <v>98</v>
      </c>
      <c r="G5" s="33" t="s">
        <v>99</v>
      </c>
      <c r="H5" s="32" t="s">
        <v>58</v>
      </c>
      <c r="I5" s="32" t="s">
        <v>40</v>
      </c>
      <c r="J5" s="32" t="s">
        <v>89</v>
      </c>
      <c r="K5" s="32" t="s">
        <v>100</v>
      </c>
      <c r="L5" s="32" t="s">
        <v>43</v>
      </c>
      <c r="M5" s="32" t="s">
        <v>91</v>
      </c>
      <c r="N5" s="32" t="s">
        <v>101</v>
      </c>
      <c r="O5" s="32" t="s">
        <v>102</v>
      </c>
      <c r="P5" s="32" t="s">
        <v>103</v>
      </c>
      <c r="Q5" s="32" t="s">
        <v>48</v>
      </c>
      <c r="R5" s="32" t="s">
        <v>104</v>
      </c>
      <c r="S5" s="32" t="s">
        <v>50</v>
      </c>
      <c r="T5" s="34" t="s">
        <v>105</v>
      </c>
      <c r="U5" s="35">
        <v>2</v>
      </c>
      <c r="V5" s="32" t="s">
        <v>106</v>
      </c>
      <c r="W5" s="36">
        <v>1300000</v>
      </c>
      <c r="X5" s="36">
        <v>1300000</v>
      </c>
      <c r="Y5" s="36">
        <v>0</v>
      </c>
      <c r="Z5" s="36">
        <f>AA5/U5</f>
        <v>1300000</v>
      </c>
      <c r="AA5" s="36">
        <v>2600000</v>
      </c>
      <c r="AB5" s="36">
        <v>580000</v>
      </c>
      <c r="AC5" s="36">
        <v>2320000</v>
      </c>
      <c r="AD5" s="37">
        <v>280000</v>
      </c>
      <c r="AE5" s="37"/>
      <c r="AF5" s="37"/>
      <c r="AG5" s="36"/>
    </row>
    <row r="6" spans="1:34" ht="17.25" customHeight="1" x14ac:dyDescent="0.25">
      <c r="A6" s="12">
        <v>2</v>
      </c>
      <c r="B6" s="12"/>
      <c r="C6" s="32" t="s">
        <v>35</v>
      </c>
      <c r="D6" s="33">
        <v>44860.600694444445</v>
      </c>
      <c r="E6" s="32" t="s">
        <v>107</v>
      </c>
      <c r="F6" s="32" t="s">
        <v>108</v>
      </c>
      <c r="G6" s="33" t="s">
        <v>109</v>
      </c>
      <c r="H6" s="32" t="s">
        <v>58</v>
      </c>
      <c r="I6" s="32" t="s">
        <v>40</v>
      </c>
      <c r="J6" s="32" t="s">
        <v>89</v>
      </c>
      <c r="K6" s="32" t="s">
        <v>110</v>
      </c>
      <c r="L6" s="32" t="s">
        <v>43</v>
      </c>
      <c r="M6" s="32" t="s">
        <v>91</v>
      </c>
      <c r="N6" s="32" t="s">
        <v>101</v>
      </c>
      <c r="O6" s="32" t="s">
        <v>102</v>
      </c>
      <c r="P6" s="32" t="s">
        <v>103</v>
      </c>
      <c r="Q6" s="32" t="s">
        <v>48</v>
      </c>
      <c r="R6" s="32" t="s">
        <v>111</v>
      </c>
      <c r="S6" s="32" t="s">
        <v>50</v>
      </c>
      <c r="T6" s="34" t="s">
        <v>112</v>
      </c>
      <c r="U6" s="38">
        <v>2</v>
      </c>
      <c r="V6" s="36" t="s">
        <v>113</v>
      </c>
      <c r="W6" s="36">
        <v>1300000</v>
      </c>
      <c r="X6" s="36">
        <v>1300000</v>
      </c>
      <c r="Y6" s="36">
        <v>0</v>
      </c>
      <c r="Z6" s="36">
        <f>AA6/U6</f>
        <v>2925000</v>
      </c>
      <c r="AA6" s="36">
        <v>5850000</v>
      </c>
      <c r="AB6" s="36">
        <v>580000</v>
      </c>
      <c r="AC6" s="36">
        <v>5220000</v>
      </c>
      <c r="AD6" s="37">
        <v>630000</v>
      </c>
      <c r="AE6" s="37"/>
      <c r="AF6" s="37"/>
      <c r="AG6" s="36"/>
      <c r="AH6" s="1" t="s">
        <v>54</v>
      </c>
    </row>
    <row r="7" spans="1:34" ht="17.25" customHeight="1" x14ac:dyDescent="0.25">
      <c r="A7" s="12">
        <v>3</v>
      </c>
      <c r="B7" s="12"/>
      <c r="C7" s="32" t="s">
        <v>35</v>
      </c>
      <c r="D7" s="33">
        <v>44888.332638888889</v>
      </c>
      <c r="E7" s="32" t="s">
        <v>114</v>
      </c>
      <c r="F7" s="32" t="s">
        <v>115</v>
      </c>
      <c r="G7" s="33" t="s">
        <v>116</v>
      </c>
      <c r="H7" s="32" t="s">
        <v>58</v>
      </c>
      <c r="I7" s="32" t="s">
        <v>40</v>
      </c>
      <c r="J7" s="32" t="s">
        <v>89</v>
      </c>
      <c r="K7" s="32" t="s">
        <v>117</v>
      </c>
      <c r="L7" s="32" t="s">
        <v>43</v>
      </c>
      <c r="M7" s="32" t="s">
        <v>91</v>
      </c>
      <c r="N7" s="32" t="s">
        <v>101</v>
      </c>
      <c r="O7" s="32" t="s">
        <v>102</v>
      </c>
      <c r="P7" s="32" t="s">
        <v>103</v>
      </c>
      <c r="Q7" s="32" t="s">
        <v>48</v>
      </c>
      <c r="R7" s="32" t="s">
        <v>104</v>
      </c>
      <c r="S7" s="32" t="s">
        <v>50</v>
      </c>
      <c r="T7" s="34" t="s">
        <v>105</v>
      </c>
      <c r="U7" s="35">
        <v>2</v>
      </c>
      <c r="V7" s="32" t="s">
        <v>106</v>
      </c>
      <c r="W7" s="36">
        <v>1300000</v>
      </c>
      <c r="X7" s="36">
        <v>1300000</v>
      </c>
      <c r="Y7" s="36">
        <v>0</v>
      </c>
      <c r="Z7" s="36">
        <f>AA7/U7</f>
        <v>2925000</v>
      </c>
      <c r="AA7" s="36">
        <v>5850000</v>
      </c>
      <c r="AB7" s="36">
        <v>580000</v>
      </c>
      <c r="AC7" s="36">
        <v>5220000</v>
      </c>
      <c r="AD7" s="37">
        <v>630000</v>
      </c>
      <c r="AE7" s="37"/>
      <c r="AF7" s="37"/>
      <c r="AG7" s="36"/>
    </row>
    <row r="8" spans="1:34" ht="17.25" customHeight="1" x14ac:dyDescent="0.25">
      <c r="A8" s="12">
        <v>4</v>
      </c>
      <c r="B8" s="12"/>
      <c r="C8" s="32" t="s">
        <v>35</v>
      </c>
      <c r="D8" s="33">
        <v>44890.32708333333</v>
      </c>
      <c r="E8" s="32" t="s">
        <v>118</v>
      </c>
      <c r="F8" s="32" t="s">
        <v>119</v>
      </c>
      <c r="G8" s="33" t="s">
        <v>120</v>
      </c>
      <c r="H8" s="32" t="s">
        <v>58</v>
      </c>
      <c r="I8" s="32"/>
      <c r="J8" s="32" t="s">
        <v>89</v>
      </c>
      <c r="K8" s="32" t="s">
        <v>121</v>
      </c>
      <c r="L8" s="32" t="s">
        <v>43</v>
      </c>
      <c r="M8" s="32" t="s">
        <v>91</v>
      </c>
      <c r="N8" s="32" t="s">
        <v>101</v>
      </c>
      <c r="O8" s="32" t="s">
        <v>102</v>
      </c>
      <c r="P8" s="32" t="s">
        <v>103</v>
      </c>
      <c r="Q8" s="32" t="s">
        <v>48</v>
      </c>
      <c r="R8" s="32" t="s">
        <v>104</v>
      </c>
      <c r="S8" s="32" t="s">
        <v>50</v>
      </c>
      <c r="T8" s="34" t="s">
        <v>105</v>
      </c>
      <c r="U8" s="35">
        <v>2</v>
      </c>
      <c r="V8" s="32" t="s">
        <v>106</v>
      </c>
      <c r="W8" s="36">
        <v>1300000</v>
      </c>
      <c r="X8" s="36">
        <v>1300000</v>
      </c>
      <c r="Y8" s="36">
        <v>0</v>
      </c>
      <c r="Z8" s="36">
        <f>AA8/U8</f>
        <v>1475000</v>
      </c>
      <c r="AA8" s="36">
        <f>1300000+1650000</f>
        <v>2950000</v>
      </c>
      <c r="AB8" s="36">
        <v>580000</v>
      </c>
      <c r="AC8" s="36">
        <f>U8*AB8+1650000</f>
        <v>2810000</v>
      </c>
      <c r="AD8" s="37">
        <v>140000</v>
      </c>
      <c r="AE8" s="37"/>
      <c r="AF8" s="37"/>
      <c r="AG8" s="36"/>
    </row>
    <row r="9" spans="1:34" x14ac:dyDescent="0.25">
      <c r="A9" s="57" t="s">
        <v>82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AA9" s="25">
        <f t="shared" ref="AA9:AC9" si="0">SUM(AA5:AA8)</f>
        <v>17250000</v>
      </c>
      <c r="AB9" s="25">
        <f t="shared" si="0"/>
        <v>2320000</v>
      </c>
      <c r="AC9" s="25">
        <f t="shared" si="0"/>
        <v>15570000</v>
      </c>
      <c r="AD9" s="25">
        <f>SUM(AD5:AD8)</f>
        <v>1680000</v>
      </c>
      <c r="AE9" s="25"/>
      <c r="AF9" s="25"/>
      <c r="AG9" s="26"/>
    </row>
    <row r="11" spans="1:34" x14ac:dyDescent="0.25">
      <c r="P11" s="58" t="s">
        <v>83</v>
      </c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</row>
    <row r="12" spans="1:34" x14ac:dyDescent="0.25">
      <c r="P12" s="58" t="s">
        <v>84</v>
      </c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</row>
    <row r="13" spans="1:34" ht="14.45" x14ac:dyDescent="0.3">
      <c r="P13" s="28"/>
      <c r="Q13" s="28"/>
      <c r="R13" s="28"/>
      <c r="S13" s="28"/>
      <c r="T13" s="29"/>
      <c r="U13" s="30"/>
      <c r="V13" s="31"/>
      <c r="W13" s="31"/>
      <c r="X13" s="31"/>
      <c r="Y13" s="31"/>
      <c r="Z13" s="31"/>
      <c r="AA13" s="31"/>
      <c r="AB13" s="31"/>
      <c r="AC13" s="31"/>
      <c r="AG13" s="31"/>
    </row>
    <row r="14" spans="1:34" ht="14.45" x14ac:dyDescent="0.3">
      <c r="P14" s="28"/>
      <c r="Q14" s="28"/>
      <c r="R14" s="28"/>
      <c r="S14" s="28"/>
      <c r="T14" s="29"/>
      <c r="U14" s="30"/>
      <c r="V14" s="31"/>
      <c r="W14" s="31"/>
      <c r="X14" s="31"/>
      <c r="Y14" s="31"/>
      <c r="Z14" s="31"/>
      <c r="AA14" s="31"/>
      <c r="AB14" s="31"/>
      <c r="AC14" s="31"/>
      <c r="AG14" s="31"/>
    </row>
    <row r="15" spans="1:34" ht="14.45" x14ac:dyDescent="0.3">
      <c r="P15" s="28"/>
      <c r="Q15" s="28"/>
      <c r="R15" s="28"/>
      <c r="S15" s="28"/>
      <c r="T15" s="29"/>
      <c r="U15" s="30"/>
      <c r="V15" s="31"/>
      <c r="W15" s="31"/>
      <c r="X15" s="31"/>
      <c r="Y15" s="31"/>
      <c r="Z15" s="31"/>
      <c r="AA15" s="31"/>
      <c r="AB15" s="31"/>
      <c r="AC15" s="31"/>
      <c r="AG15" s="31"/>
    </row>
    <row r="16" spans="1:34" x14ac:dyDescent="0.25">
      <c r="P16" s="58" t="s">
        <v>85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</sheetData>
  <mergeCells count="5">
    <mergeCell ref="A2:AG2"/>
    <mergeCell ref="A9:P9"/>
    <mergeCell ref="P11:AG11"/>
    <mergeCell ref="P12:AG12"/>
    <mergeCell ref="P16:AG1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21"/>
  <sheetViews>
    <sheetView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12"/>
      <c r="C5" s="32" t="s">
        <v>35</v>
      </c>
      <c r="D5" s="33">
        <v>44841.329861111109</v>
      </c>
      <c r="E5" s="32" t="s">
        <v>818</v>
      </c>
      <c r="F5" s="32" t="s">
        <v>819</v>
      </c>
      <c r="G5" s="33" t="s">
        <v>820</v>
      </c>
      <c r="H5" s="32" t="s">
        <v>58</v>
      </c>
      <c r="I5" s="32" t="s">
        <v>40</v>
      </c>
      <c r="J5" s="32" t="s">
        <v>89</v>
      </c>
      <c r="K5" s="32" t="s">
        <v>498</v>
      </c>
      <c r="L5" s="32" t="s">
        <v>43</v>
      </c>
      <c r="M5" s="32" t="s">
        <v>91</v>
      </c>
      <c r="N5" s="32" t="s">
        <v>764</v>
      </c>
      <c r="O5" s="32" t="s">
        <v>821</v>
      </c>
      <c r="P5" s="32" t="s">
        <v>822</v>
      </c>
      <c r="Q5" s="32" t="s">
        <v>48</v>
      </c>
      <c r="R5" s="32" t="s">
        <v>458</v>
      </c>
      <c r="S5" s="32" t="s">
        <v>50</v>
      </c>
      <c r="T5" s="34" t="s">
        <v>459</v>
      </c>
      <c r="U5" s="38">
        <v>3</v>
      </c>
      <c r="V5" s="36" t="s">
        <v>81</v>
      </c>
      <c r="W5" s="36">
        <v>1950000</v>
      </c>
      <c r="X5" s="36">
        <v>1950000</v>
      </c>
      <c r="Y5" s="36">
        <v>0</v>
      </c>
      <c r="Z5" s="36">
        <f t="shared" ref="Z5:Z13" si="0">AA5/U5</f>
        <v>650000</v>
      </c>
      <c r="AA5" s="36">
        <v>1950000</v>
      </c>
      <c r="AB5" s="36">
        <v>580000</v>
      </c>
      <c r="AC5" s="36">
        <f>U5*AB5</f>
        <v>1740000</v>
      </c>
      <c r="AD5" s="37">
        <v>210000</v>
      </c>
      <c r="AE5" s="37"/>
      <c r="AF5" s="37"/>
      <c r="AG5" s="36"/>
      <c r="AH5" s="1" t="s">
        <v>54</v>
      </c>
    </row>
    <row r="6" spans="1:34" ht="17.25" customHeight="1" x14ac:dyDescent="0.25">
      <c r="A6" s="12">
        <v>2</v>
      </c>
      <c r="B6" s="12"/>
      <c r="C6" s="32" t="s">
        <v>35</v>
      </c>
      <c r="D6" s="33">
        <v>44874.328472222223</v>
      </c>
      <c r="E6" s="32" t="s">
        <v>823</v>
      </c>
      <c r="F6" s="32" t="s">
        <v>824</v>
      </c>
      <c r="G6" s="33" t="s">
        <v>825</v>
      </c>
      <c r="H6" s="32" t="s">
        <v>58</v>
      </c>
      <c r="I6" s="32" t="s">
        <v>40</v>
      </c>
      <c r="J6" s="32" t="s">
        <v>89</v>
      </c>
      <c r="K6" s="32" t="s">
        <v>826</v>
      </c>
      <c r="L6" s="32" t="s">
        <v>43</v>
      </c>
      <c r="M6" s="32" t="s">
        <v>91</v>
      </c>
      <c r="N6" s="32" t="s">
        <v>764</v>
      </c>
      <c r="O6" s="32" t="s">
        <v>821</v>
      </c>
      <c r="P6" s="32" t="s">
        <v>822</v>
      </c>
      <c r="Q6" s="32" t="s">
        <v>48</v>
      </c>
      <c r="R6" s="32" t="s">
        <v>458</v>
      </c>
      <c r="S6" s="32" t="s">
        <v>50</v>
      </c>
      <c r="T6" s="34" t="s">
        <v>459</v>
      </c>
      <c r="U6" s="35">
        <v>3</v>
      </c>
      <c r="V6" s="32" t="s">
        <v>81</v>
      </c>
      <c r="W6" s="36">
        <v>1950000</v>
      </c>
      <c r="X6" s="36">
        <v>1950000</v>
      </c>
      <c r="Y6" s="36">
        <v>0</v>
      </c>
      <c r="Z6" s="36">
        <f t="shared" si="0"/>
        <v>650000</v>
      </c>
      <c r="AA6" s="36">
        <v>1950000</v>
      </c>
      <c r="AB6" s="36">
        <v>580000</v>
      </c>
      <c r="AC6" s="36">
        <f>U6*AB6</f>
        <v>1740000</v>
      </c>
      <c r="AD6" s="37">
        <v>210000</v>
      </c>
      <c r="AE6" s="37"/>
      <c r="AF6" s="37"/>
      <c r="AG6" s="36"/>
    </row>
    <row r="7" spans="1:34" ht="17.25" customHeight="1" x14ac:dyDescent="0.25">
      <c r="A7" s="12">
        <v>3</v>
      </c>
      <c r="B7" s="12"/>
      <c r="C7" s="32" t="s">
        <v>35</v>
      </c>
      <c r="D7" s="33">
        <v>44840.334027777775</v>
      </c>
      <c r="E7" s="32" t="s">
        <v>827</v>
      </c>
      <c r="F7" s="32" t="s">
        <v>828</v>
      </c>
      <c r="G7" s="33" t="s">
        <v>829</v>
      </c>
      <c r="H7" s="32" t="s">
        <v>58</v>
      </c>
      <c r="I7" s="32" t="s">
        <v>40</v>
      </c>
      <c r="J7" s="32" t="s">
        <v>89</v>
      </c>
      <c r="K7" s="32" t="s">
        <v>830</v>
      </c>
      <c r="L7" s="32" t="s">
        <v>43</v>
      </c>
      <c r="M7" s="32" t="s">
        <v>91</v>
      </c>
      <c r="N7" s="32" t="s">
        <v>764</v>
      </c>
      <c r="O7" s="32" t="s">
        <v>821</v>
      </c>
      <c r="P7" s="32" t="s">
        <v>822</v>
      </c>
      <c r="Q7" s="32" t="s">
        <v>48</v>
      </c>
      <c r="R7" s="32" t="s">
        <v>458</v>
      </c>
      <c r="S7" s="32" t="s">
        <v>50</v>
      </c>
      <c r="T7" s="34" t="s">
        <v>459</v>
      </c>
      <c r="U7" s="38">
        <v>3</v>
      </c>
      <c r="V7" s="36" t="s">
        <v>81</v>
      </c>
      <c r="W7" s="36">
        <v>1950000</v>
      </c>
      <c r="X7" s="36">
        <v>1950000</v>
      </c>
      <c r="Y7" s="36">
        <v>0</v>
      </c>
      <c r="Z7" s="36">
        <f t="shared" si="0"/>
        <v>650000</v>
      </c>
      <c r="AA7" s="36">
        <v>1950000</v>
      </c>
      <c r="AB7" s="36">
        <v>580000</v>
      </c>
      <c r="AC7" s="36">
        <f>U7*AB7</f>
        <v>1740000</v>
      </c>
      <c r="AD7" s="37">
        <v>210000</v>
      </c>
      <c r="AE7" s="37"/>
      <c r="AF7" s="37"/>
      <c r="AG7" s="36"/>
      <c r="AH7" s="1" t="s">
        <v>54</v>
      </c>
    </row>
    <row r="8" spans="1:34" ht="17.25" customHeight="1" x14ac:dyDescent="0.25">
      <c r="A8" s="12">
        <v>4</v>
      </c>
      <c r="B8" s="33">
        <v>44877</v>
      </c>
      <c r="C8" s="32" t="s">
        <v>132</v>
      </c>
      <c r="D8" s="33">
        <v>44881.65625</v>
      </c>
      <c r="E8" s="32" t="s">
        <v>831</v>
      </c>
      <c r="F8" s="32" t="s">
        <v>193</v>
      </c>
      <c r="G8" s="33" t="s">
        <v>832</v>
      </c>
      <c r="H8" s="32" t="s">
        <v>58</v>
      </c>
      <c r="I8" s="32" t="s">
        <v>40</v>
      </c>
      <c r="J8" s="32" t="s">
        <v>89</v>
      </c>
      <c r="K8" s="32" t="s">
        <v>833</v>
      </c>
      <c r="L8" s="32" t="s">
        <v>43</v>
      </c>
      <c r="M8" s="32" t="s">
        <v>91</v>
      </c>
      <c r="N8" s="32" t="s">
        <v>764</v>
      </c>
      <c r="O8" s="32" t="s">
        <v>821</v>
      </c>
      <c r="P8" s="32" t="s">
        <v>822</v>
      </c>
      <c r="Q8" s="32" t="s">
        <v>48</v>
      </c>
      <c r="R8" s="32" t="s">
        <v>458</v>
      </c>
      <c r="S8" s="32" t="s">
        <v>50</v>
      </c>
      <c r="T8" s="32" t="s">
        <v>459</v>
      </c>
      <c r="U8" s="35">
        <v>3</v>
      </c>
      <c r="V8" s="32" t="s">
        <v>81</v>
      </c>
      <c r="W8" s="36">
        <v>1950000</v>
      </c>
      <c r="X8" s="36">
        <v>1950000</v>
      </c>
      <c r="Y8" s="36">
        <v>0</v>
      </c>
      <c r="Z8" s="36">
        <f t="shared" si="0"/>
        <v>650000</v>
      </c>
      <c r="AA8" s="36">
        <v>1950000</v>
      </c>
      <c r="AB8" s="36">
        <v>580000</v>
      </c>
      <c r="AC8" s="36">
        <f>AB8*U8</f>
        <v>1740000</v>
      </c>
      <c r="AD8" s="37">
        <v>210000</v>
      </c>
      <c r="AE8" s="37"/>
      <c r="AF8" s="37"/>
      <c r="AG8" s="36"/>
    </row>
    <row r="9" spans="1:34" ht="17.25" customHeight="1" x14ac:dyDescent="0.25">
      <c r="A9" s="12">
        <v>5</v>
      </c>
      <c r="B9" s="12"/>
      <c r="C9" s="32" t="s">
        <v>35</v>
      </c>
      <c r="D9" s="33">
        <v>44876.362500000003</v>
      </c>
      <c r="E9" s="32" t="s">
        <v>834</v>
      </c>
      <c r="F9" s="32" t="s">
        <v>835</v>
      </c>
      <c r="G9" s="33" t="s">
        <v>836</v>
      </c>
      <c r="H9" s="32" t="s">
        <v>58</v>
      </c>
      <c r="I9" s="32" t="s">
        <v>40</v>
      </c>
      <c r="J9" s="32" t="s">
        <v>89</v>
      </c>
      <c r="K9" s="32" t="s">
        <v>837</v>
      </c>
      <c r="L9" s="32" t="s">
        <v>43</v>
      </c>
      <c r="M9" s="32" t="s">
        <v>91</v>
      </c>
      <c r="N9" s="32" t="s">
        <v>764</v>
      </c>
      <c r="O9" s="32" t="s">
        <v>821</v>
      </c>
      <c r="P9" s="32" t="s">
        <v>822</v>
      </c>
      <c r="Q9" s="32" t="s">
        <v>48</v>
      </c>
      <c r="R9" s="32" t="s">
        <v>458</v>
      </c>
      <c r="S9" s="32" t="s">
        <v>50</v>
      </c>
      <c r="T9" s="34" t="s">
        <v>459</v>
      </c>
      <c r="U9" s="35">
        <v>3</v>
      </c>
      <c r="V9" s="32" t="s">
        <v>81</v>
      </c>
      <c r="W9" s="36">
        <v>1950000</v>
      </c>
      <c r="X9" s="36">
        <v>1950000</v>
      </c>
      <c r="Y9" s="36">
        <v>0</v>
      </c>
      <c r="Z9" s="36">
        <f t="shared" si="0"/>
        <v>650000</v>
      </c>
      <c r="AA9" s="36">
        <v>1950000</v>
      </c>
      <c r="AB9" s="36">
        <v>580000</v>
      </c>
      <c r="AC9" s="36">
        <f>U9*AB9</f>
        <v>1740000</v>
      </c>
      <c r="AD9" s="37">
        <v>210000</v>
      </c>
      <c r="AE9" s="37"/>
      <c r="AF9" s="37"/>
      <c r="AG9" s="36"/>
    </row>
    <row r="10" spans="1:34" ht="17.25" customHeight="1" x14ac:dyDescent="0.25">
      <c r="A10" s="12">
        <v>6</v>
      </c>
      <c r="B10" s="12"/>
      <c r="C10" s="32" t="s">
        <v>35</v>
      </c>
      <c r="D10" s="33">
        <v>44840.334027777775</v>
      </c>
      <c r="E10" s="32" t="s">
        <v>838</v>
      </c>
      <c r="F10" s="32" t="s">
        <v>839</v>
      </c>
      <c r="G10" s="33" t="s">
        <v>840</v>
      </c>
      <c r="H10" s="32" t="s">
        <v>39</v>
      </c>
      <c r="I10" s="32" t="s">
        <v>40</v>
      </c>
      <c r="J10" s="32" t="s">
        <v>89</v>
      </c>
      <c r="K10" s="32" t="s">
        <v>352</v>
      </c>
      <c r="L10" s="32" t="s">
        <v>43</v>
      </c>
      <c r="M10" s="32" t="s">
        <v>91</v>
      </c>
      <c r="N10" s="32" t="s">
        <v>764</v>
      </c>
      <c r="O10" s="32" t="s">
        <v>821</v>
      </c>
      <c r="P10" s="32" t="s">
        <v>822</v>
      </c>
      <c r="Q10" s="32" t="s">
        <v>48</v>
      </c>
      <c r="R10" s="32" t="s">
        <v>458</v>
      </c>
      <c r="S10" s="32" t="s">
        <v>50</v>
      </c>
      <c r="T10" s="34" t="s">
        <v>459</v>
      </c>
      <c r="U10" s="38">
        <v>3</v>
      </c>
      <c r="V10" s="36" t="s">
        <v>81</v>
      </c>
      <c r="W10" s="36">
        <v>1950000</v>
      </c>
      <c r="X10" s="36">
        <v>1950000</v>
      </c>
      <c r="Y10" s="36">
        <v>0</v>
      </c>
      <c r="Z10" s="36">
        <f t="shared" si="0"/>
        <v>650000</v>
      </c>
      <c r="AA10" s="36">
        <v>1950000</v>
      </c>
      <c r="AB10" s="36">
        <v>580000</v>
      </c>
      <c r="AC10" s="36">
        <f>U10*AB10</f>
        <v>1740000</v>
      </c>
      <c r="AD10" s="37">
        <v>210000</v>
      </c>
      <c r="AE10" s="37"/>
      <c r="AF10" s="37"/>
      <c r="AG10" s="36"/>
      <c r="AH10" s="1" t="s">
        <v>54</v>
      </c>
    </row>
    <row r="11" spans="1:34" ht="17.25" customHeight="1" x14ac:dyDescent="0.25">
      <c r="A11" s="12">
        <v>7</v>
      </c>
      <c r="B11" s="12"/>
      <c r="C11" s="32" t="s">
        <v>35</v>
      </c>
      <c r="D11" s="33">
        <v>44901.615277777775</v>
      </c>
      <c r="E11" s="32" t="s">
        <v>841</v>
      </c>
      <c r="F11" s="32" t="s">
        <v>842</v>
      </c>
      <c r="G11" s="33" t="s">
        <v>843</v>
      </c>
      <c r="H11" s="32" t="s">
        <v>39</v>
      </c>
      <c r="I11" s="32" t="s">
        <v>40</v>
      </c>
      <c r="J11" s="32" t="s">
        <v>89</v>
      </c>
      <c r="K11" s="32" t="s">
        <v>844</v>
      </c>
      <c r="L11" s="32" t="s">
        <v>43</v>
      </c>
      <c r="M11" s="32" t="s">
        <v>91</v>
      </c>
      <c r="N11" s="32" t="s">
        <v>764</v>
      </c>
      <c r="O11" s="32" t="s">
        <v>821</v>
      </c>
      <c r="P11" s="32" t="s">
        <v>822</v>
      </c>
      <c r="Q11" s="32" t="s">
        <v>48</v>
      </c>
      <c r="R11" s="32" t="s">
        <v>845</v>
      </c>
      <c r="S11" s="32" t="s">
        <v>50</v>
      </c>
      <c r="T11" s="34" t="s">
        <v>846</v>
      </c>
      <c r="U11" s="39">
        <v>3</v>
      </c>
      <c r="V11" s="32" t="s">
        <v>131</v>
      </c>
      <c r="W11" s="36">
        <v>1950000</v>
      </c>
      <c r="X11" s="36">
        <v>1950000</v>
      </c>
      <c r="Y11" s="36">
        <v>0</v>
      </c>
      <c r="Z11" s="36">
        <f t="shared" si="0"/>
        <v>1300000</v>
      </c>
      <c r="AA11" s="36">
        <v>3900000</v>
      </c>
      <c r="AB11" s="36">
        <v>580000</v>
      </c>
      <c r="AC11" s="36">
        <v>3480000</v>
      </c>
      <c r="AD11" s="37">
        <v>420000</v>
      </c>
      <c r="AE11" s="37"/>
      <c r="AF11" s="37"/>
      <c r="AG11" s="36"/>
    </row>
    <row r="12" spans="1:34" ht="17.25" customHeight="1" x14ac:dyDescent="0.25">
      <c r="A12" s="12">
        <v>8</v>
      </c>
      <c r="B12" s="12"/>
      <c r="C12" s="32" t="s">
        <v>35</v>
      </c>
      <c r="D12" s="33">
        <v>44841.425000000003</v>
      </c>
      <c r="E12" s="32" t="s">
        <v>847</v>
      </c>
      <c r="F12" s="32" t="s">
        <v>848</v>
      </c>
      <c r="G12" s="33" t="s">
        <v>849</v>
      </c>
      <c r="H12" s="32" t="s">
        <v>58</v>
      </c>
      <c r="I12" s="32" t="s">
        <v>40</v>
      </c>
      <c r="J12" s="32" t="s">
        <v>89</v>
      </c>
      <c r="K12" s="32" t="s">
        <v>541</v>
      </c>
      <c r="L12" s="32" t="s">
        <v>43</v>
      </c>
      <c r="M12" s="32" t="s">
        <v>91</v>
      </c>
      <c r="N12" s="32" t="s">
        <v>764</v>
      </c>
      <c r="O12" s="32" t="s">
        <v>821</v>
      </c>
      <c r="P12" s="32" t="s">
        <v>822</v>
      </c>
      <c r="Q12" s="32" t="s">
        <v>48</v>
      </c>
      <c r="R12" s="32" t="s">
        <v>458</v>
      </c>
      <c r="S12" s="32" t="s">
        <v>50</v>
      </c>
      <c r="T12" s="34" t="s">
        <v>459</v>
      </c>
      <c r="U12" s="38">
        <v>3</v>
      </c>
      <c r="V12" s="36" t="s">
        <v>81</v>
      </c>
      <c r="W12" s="36">
        <v>1950000</v>
      </c>
      <c r="X12" s="36">
        <v>1950000</v>
      </c>
      <c r="Y12" s="36">
        <v>0</v>
      </c>
      <c r="Z12" s="36">
        <f t="shared" si="0"/>
        <v>650000</v>
      </c>
      <c r="AA12" s="36">
        <v>1950000</v>
      </c>
      <c r="AB12" s="36">
        <v>580000</v>
      </c>
      <c r="AC12" s="36">
        <f>U12*AB12</f>
        <v>1740000</v>
      </c>
      <c r="AD12" s="37">
        <v>210000</v>
      </c>
      <c r="AE12" s="37"/>
      <c r="AF12" s="37"/>
      <c r="AG12" s="36"/>
      <c r="AH12" s="1" t="s">
        <v>54</v>
      </c>
    </row>
    <row r="13" spans="1:34" ht="17.25" customHeight="1" x14ac:dyDescent="0.25">
      <c r="A13" s="12">
        <v>9</v>
      </c>
      <c r="B13" s="12"/>
      <c r="C13" s="32" t="s">
        <v>35</v>
      </c>
      <c r="D13" s="33">
        <v>44841.329861111109</v>
      </c>
      <c r="E13" s="32" t="s">
        <v>850</v>
      </c>
      <c r="F13" s="32" t="s">
        <v>851</v>
      </c>
      <c r="G13" s="33" t="s">
        <v>852</v>
      </c>
      <c r="H13" s="32" t="s">
        <v>58</v>
      </c>
      <c r="I13" s="32"/>
      <c r="J13" s="32" t="s">
        <v>89</v>
      </c>
      <c r="K13" s="32" t="s">
        <v>853</v>
      </c>
      <c r="L13" s="32" t="s">
        <v>43</v>
      </c>
      <c r="M13" s="32" t="s">
        <v>91</v>
      </c>
      <c r="N13" s="32" t="s">
        <v>764</v>
      </c>
      <c r="O13" s="32" t="s">
        <v>821</v>
      </c>
      <c r="P13" s="32" t="s">
        <v>822</v>
      </c>
      <c r="Q13" s="32" t="s">
        <v>48</v>
      </c>
      <c r="R13" s="32" t="s">
        <v>458</v>
      </c>
      <c r="S13" s="32" t="s">
        <v>50</v>
      </c>
      <c r="T13" s="34" t="s">
        <v>459</v>
      </c>
      <c r="U13" s="38">
        <v>3</v>
      </c>
      <c r="V13" s="36" t="s">
        <v>81</v>
      </c>
      <c r="W13" s="36">
        <v>1950000</v>
      </c>
      <c r="X13" s="36">
        <v>1950000</v>
      </c>
      <c r="Y13" s="36">
        <v>0</v>
      </c>
      <c r="Z13" s="36">
        <f t="shared" si="0"/>
        <v>650000</v>
      </c>
      <c r="AA13" s="36">
        <v>1950000</v>
      </c>
      <c r="AB13" s="36">
        <v>580000</v>
      </c>
      <c r="AC13" s="36">
        <f>U13*AB13</f>
        <v>1740000</v>
      </c>
      <c r="AD13" s="37">
        <v>210000</v>
      </c>
      <c r="AE13" s="37"/>
      <c r="AF13" s="37"/>
      <c r="AG13" s="36"/>
      <c r="AH13" s="1" t="s">
        <v>54</v>
      </c>
    </row>
    <row r="14" spans="1:34" x14ac:dyDescent="0.25">
      <c r="A14" s="57" t="s">
        <v>82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AA14" s="25">
        <f t="shared" ref="AA14:AC14" si="1">SUM(AA5:AA13)</f>
        <v>19500000</v>
      </c>
      <c r="AB14" s="25">
        <f t="shared" si="1"/>
        <v>5220000</v>
      </c>
      <c r="AC14" s="25">
        <f t="shared" si="1"/>
        <v>17400000</v>
      </c>
      <c r="AD14" s="25">
        <f>SUM(AD5:AD13)</f>
        <v>2100000</v>
      </c>
      <c r="AE14" s="25"/>
      <c r="AF14" s="25"/>
      <c r="AG14" s="26"/>
    </row>
    <row r="16" spans="1:34" x14ac:dyDescent="0.25">
      <c r="P16" s="58" t="s">
        <v>83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6:33" x14ac:dyDescent="0.25">
      <c r="P17" s="58" t="s">
        <v>84</v>
      </c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</row>
    <row r="18" spans="16:33" ht="14.45" x14ac:dyDescent="0.3">
      <c r="P18" s="28"/>
      <c r="Q18" s="28"/>
      <c r="R18" s="28"/>
      <c r="S18" s="28"/>
      <c r="T18" s="29"/>
      <c r="U18" s="30"/>
      <c r="V18" s="31"/>
      <c r="W18" s="31"/>
      <c r="X18" s="31"/>
      <c r="Y18" s="31"/>
      <c r="Z18" s="31"/>
      <c r="AA18" s="31"/>
      <c r="AB18" s="31"/>
      <c r="AC18" s="31"/>
      <c r="AG18" s="31"/>
    </row>
    <row r="19" spans="16:33" ht="14.45" x14ac:dyDescent="0.3">
      <c r="P19" s="28"/>
      <c r="Q19" s="28"/>
      <c r="R19" s="28"/>
      <c r="S19" s="28"/>
      <c r="T19" s="29"/>
      <c r="U19" s="30"/>
      <c r="V19" s="31"/>
      <c r="W19" s="31"/>
      <c r="X19" s="31"/>
      <c r="Y19" s="31"/>
      <c r="Z19" s="31"/>
      <c r="AA19" s="31"/>
      <c r="AB19" s="31"/>
      <c r="AC19" s="31"/>
      <c r="AG19" s="31"/>
    </row>
    <row r="20" spans="16:33" ht="14.45" x14ac:dyDescent="0.3">
      <c r="P20" s="28"/>
      <c r="Q20" s="28"/>
      <c r="R20" s="28"/>
      <c r="S20" s="28"/>
      <c r="T20" s="29"/>
      <c r="U20" s="30"/>
      <c r="V20" s="31"/>
      <c r="W20" s="31"/>
      <c r="X20" s="31"/>
      <c r="Y20" s="31"/>
      <c r="Z20" s="31"/>
      <c r="AA20" s="31"/>
      <c r="AB20" s="31"/>
      <c r="AC20" s="31"/>
      <c r="AG20" s="31"/>
    </row>
    <row r="21" spans="16:33" x14ac:dyDescent="0.25">
      <c r="P21" s="58" t="s">
        <v>85</v>
      </c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</row>
  </sheetData>
  <mergeCells count="5">
    <mergeCell ref="A2:AG2"/>
    <mergeCell ref="A14:P14"/>
    <mergeCell ref="P16:AG16"/>
    <mergeCell ref="P17:AG17"/>
    <mergeCell ref="P21:AG2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13"/>
  <sheetViews>
    <sheetView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12"/>
      <c r="C5" s="32" t="s">
        <v>35</v>
      </c>
      <c r="D5" s="33">
        <v>44874.328472222223</v>
      </c>
      <c r="E5" s="32" t="s">
        <v>854</v>
      </c>
      <c r="F5" s="32" t="s">
        <v>855</v>
      </c>
      <c r="G5" s="33" t="s">
        <v>856</v>
      </c>
      <c r="H5" s="32" t="s">
        <v>58</v>
      </c>
      <c r="I5" s="32"/>
      <c r="J5" s="32" t="s">
        <v>89</v>
      </c>
      <c r="K5" s="32" t="s">
        <v>857</v>
      </c>
      <c r="L5" s="32" t="s">
        <v>43</v>
      </c>
      <c r="M5" s="32" t="s">
        <v>91</v>
      </c>
      <c r="N5" s="32" t="s">
        <v>101</v>
      </c>
      <c r="O5" s="32" t="s">
        <v>858</v>
      </c>
      <c r="P5" s="32" t="s">
        <v>859</v>
      </c>
      <c r="Q5" s="32" t="s">
        <v>48</v>
      </c>
      <c r="R5" s="32" t="s">
        <v>416</v>
      </c>
      <c r="S5" s="32" t="s">
        <v>50</v>
      </c>
      <c r="T5" s="34" t="s">
        <v>412</v>
      </c>
      <c r="U5" s="35">
        <v>2</v>
      </c>
      <c r="V5" s="32" t="s">
        <v>290</v>
      </c>
      <c r="W5" s="36">
        <v>1300000</v>
      </c>
      <c r="X5" s="36">
        <v>1300000</v>
      </c>
      <c r="Y5" s="36">
        <v>0</v>
      </c>
      <c r="Z5" s="36">
        <f>AA5/U5</f>
        <v>8450000</v>
      </c>
      <c r="AA5" s="36">
        <v>16900000</v>
      </c>
      <c r="AB5" s="36">
        <v>580000</v>
      </c>
      <c r="AC5" s="36">
        <v>15080000</v>
      </c>
      <c r="AD5" s="37">
        <v>1820000</v>
      </c>
      <c r="AE5" s="37"/>
      <c r="AF5" s="37"/>
      <c r="AG5" s="36"/>
    </row>
    <row r="6" spans="1:34" x14ac:dyDescent="0.25">
      <c r="A6" s="57" t="s">
        <v>82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AA6" s="25">
        <f t="shared" ref="AA6:AC6" si="0">SUM(AA5:AA5)</f>
        <v>16900000</v>
      </c>
      <c r="AB6" s="25">
        <f t="shared" si="0"/>
        <v>580000</v>
      </c>
      <c r="AC6" s="25">
        <f t="shared" si="0"/>
        <v>15080000</v>
      </c>
      <c r="AD6" s="25">
        <f>SUM(AD5:AD5)</f>
        <v>1820000</v>
      </c>
      <c r="AE6" s="25"/>
      <c r="AF6" s="25"/>
      <c r="AG6" s="26"/>
    </row>
    <row r="8" spans="1:34" x14ac:dyDescent="0.25">
      <c r="P8" s="58" t="s">
        <v>83</v>
      </c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4" x14ac:dyDescent="0.25">
      <c r="P9" s="58" t="s">
        <v>84</v>
      </c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</row>
    <row r="10" spans="1:34" ht="14.45" x14ac:dyDescent="0.3">
      <c r="P10" s="28"/>
      <c r="Q10" s="28"/>
      <c r="R10" s="28"/>
      <c r="S10" s="28"/>
      <c r="T10" s="29"/>
      <c r="U10" s="30"/>
      <c r="V10" s="31"/>
      <c r="W10" s="31"/>
      <c r="X10" s="31"/>
      <c r="Y10" s="31"/>
      <c r="Z10" s="31"/>
      <c r="AA10" s="31"/>
      <c r="AB10" s="31"/>
      <c r="AC10" s="31"/>
      <c r="AG10" s="31"/>
    </row>
    <row r="11" spans="1:34" ht="14.45" x14ac:dyDescent="0.3">
      <c r="P11" s="28"/>
      <c r="Q11" s="28"/>
      <c r="R11" s="28"/>
      <c r="S11" s="28"/>
      <c r="T11" s="29"/>
      <c r="U11" s="30"/>
      <c r="V11" s="31"/>
      <c r="W11" s="31"/>
      <c r="X11" s="31"/>
      <c r="Y11" s="31"/>
      <c r="Z11" s="31"/>
      <c r="AA11" s="31"/>
      <c r="AB11" s="31"/>
      <c r="AC11" s="31"/>
      <c r="AG11" s="31"/>
    </row>
    <row r="12" spans="1:34" ht="14.45" x14ac:dyDescent="0.3">
      <c r="P12" s="28"/>
      <c r="Q12" s="28"/>
      <c r="R12" s="28"/>
      <c r="S12" s="28"/>
      <c r="T12" s="29"/>
      <c r="U12" s="30"/>
      <c r="V12" s="31"/>
      <c r="W12" s="31"/>
      <c r="X12" s="31"/>
      <c r="Y12" s="31"/>
      <c r="Z12" s="31"/>
      <c r="AA12" s="31"/>
      <c r="AB12" s="31"/>
      <c r="AC12" s="31"/>
      <c r="AG12" s="31"/>
    </row>
    <row r="13" spans="1:34" x14ac:dyDescent="0.25">
      <c r="P13" s="58" t="s">
        <v>85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</sheetData>
  <mergeCells count="5">
    <mergeCell ref="A2:AG2"/>
    <mergeCell ref="A6:P6"/>
    <mergeCell ref="P8:AG8"/>
    <mergeCell ref="P9:AG9"/>
    <mergeCell ref="P13:AG1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13"/>
  <sheetViews>
    <sheetView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12"/>
      <c r="C5" s="32" t="s">
        <v>35</v>
      </c>
      <c r="D5" s="33">
        <v>44867.32916666667</v>
      </c>
      <c r="E5" s="32" t="s">
        <v>860</v>
      </c>
      <c r="F5" s="32" t="s">
        <v>861</v>
      </c>
      <c r="G5" s="33" t="s">
        <v>862</v>
      </c>
      <c r="H5" s="32" t="s">
        <v>39</v>
      </c>
      <c r="I5" s="32" t="s">
        <v>40</v>
      </c>
      <c r="J5" s="32" t="s">
        <v>89</v>
      </c>
      <c r="K5" s="32" t="s">
        <v>863</v>
      </c>
      <c r="L5" s="32" t="s">
        <v>43</v>
      </c>
      <c r="M5" s="32" t="s">
        <v>91</v>
      </c>
      <c r="N5" s="32" t="s">
        <v>162</v>
      </c>
      <c r="O5" s="32" t="s">
        <v>864</v>
      </c>
      <c r="P5" s="32" t="s">
        <v>865</v>
      </c>
      <c r="Q5" s="32" t="s">
        <v>48</v>
      </c>
      <c r="R5" s="32" t="s">
        <v>289</v>
      </c>
      <c r="S5" s="32" t="s">
        <v>50</v>
      </c>
      <c r="T5" s="34" t="s">
        <v>276</v>
      </c>
      <c r="U5" s="35">
        <v>2</v>
      </c>
      <c r="V5" s="32" t="s">
        <v>290</v>
      </c>
      <c r="W5" s="36">
        <v>1300000</v>
      </c>
      <c r="X5" s="36">
        <v>1300000</v>
      </c>
      <c r="Y5" s="36">
        <v>0</v>
      </c>
      <c r="Z5" s="36">
        <f>AA5/U5</f>
        <v>3250000</v>
      </c>
      <c r="AA5" s="36">
        <v>6500000</v>
      </c>
      <c r="AB5" s="36">
        <v>580000</v>
      </c>
      <c r="AC5" s="36">
        <v>5800000</v>
      </c>
      <c r="AD5" s="37">
        <v>700000</v>
      </c>
      <c r="AE5" s="37"/>
      <c r="AF5" s="37"/>
      <c r="AG5" s="36"/>
    </row>
    <row r="6" spans="1:34" x14ac:dyDescent="0.25">
      <c r="A6" s="57" t="s">
        <v>82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AA6" s="25">
        <f t="shared" ref="AA6:AC6" si="0">SUM(AA5:AA5)</f>
        <v>6500000</v>
      </c>
      <c r="AB6" s="25">
        <f t="shared" si="0"/>
        <v>580000</v>
      </c>
      <c r="AC6" s="25">
        <f t="shared" si="0"/>
        <v>5800000</v>
      </c>
      <c r="AD6" s="25">
        <f>SUM(AD5:AD5)</f>
        <v>700000</v>
      </c>
      <c r="AE6" s="25"/>
      <c r="AF6" s="25"/>
      <c r="AG6" s="26"/>
    </row>
    <row r="8" spans="1:34" x14ac:dyDescent="0.25">
      <c r="P8" s="58" t="s">
        <v>83</v>
      </c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4" x14ac:dyDescent="0.25">
      <c r="P9" s="58" t="s">
        <v>84</v>
      </c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</row>
    <row r="10" spans="1:34" ht="14.45" x14ac:dyDescent="0.3">
      <c r="P10" s="28"/>
      <c r="Q10" s="28"/>
      <c r="R10" s="28"/>
      <c r="S10" s="28"/>
      <c r="T10" s="29"/>
      <c r="U10" s="30"/>
      <c r="V10" s="31"/>
      <c r="W10" s="31"/>
      <c r="X10" s="31"/>
      <c r="Y10" s="31"/>
      <c r="Z10" s="31"/>
      <c r="AA10" s="31"/>
      <c r="AB10" s="31"/>
      <c r="AC10" s="31"/>
      <c r="AG10" s="31"/>
    </row>
    <row r="11" spans="1:34" ht="14.45" x14ac:dyDescent="0.3">
      <c r="P11" s="28"/>
      <c r="Q11" s="28"/>
      <c r="R11" s="28"/>
      <c r="S11" s="28"/>
      <c r="T11" s="29"/>
      <c r="U11" s="30"/>
      <c r="V11" s="31"/>
      <c r="W11" s="31"/>
      <c r="X11" s="31"/>
      <c r="Y11" s="31"/>
      <c r="Z11" s="31"/>
      <c r="AA11" s="31"/>
      <c r="AB11" s="31"/>
      <c r="AC11" s="31"/>
      <c r="AG11" s="31"/>
    </row>
    <row r="12" spans="1:34" ht="14.45" x14ac:dyDescent="0.3">
      <c r="P12" s="28"/>
      <c r="Q12" s="28"/>
      <c r="R12" s="28"/>
      <c r="S12" s="28"/>
      <c r="T12" s="29"/>
      <c r="U12" s="30"/>
      <c r="V12" s="31"/>
      <c r="W12" s="31"/>
      <c r="X12" s="31"/>
      <c r="Y12" s="31"/>
      <c r="Z12" s="31"/>
      <c r="AA12" s="31"/>
      <c r="AB12" s="31"/>
      <c r="AC12" s="31"/>
      <c r="AG12" s="31"/>
    </row>
    <row r="13" spans="1:34" x14ac:dyDescent="0.25">
      <c r="P13" s="58" t="s">
        <v>85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</sheetData>
  <mergeCells count="5">
    <mergeCell ref="A2:AG2"/>
    <mergeCell ref="A6:P6"/>
    <mergeCell ref="P8:AG8"/>
    <mergeCell ref="P9:AG9"/>
    <mergeCell ref="P13:AG1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13"/>
  <sheetViews>
    <sheetView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12"/>
      <c r="C5" s="32" t="s">
        <v>35</v>
      </c>
      <c r="D5" s="33">
        <v>44873.330555555556</v>
      </c>
      <c r="E5" s="32" t="s">
        <v>866</v>
      </c>
      <c r="F5" s="32" t="s">
        <v>867</v>
      </c>
      <c r="G5" s="33" t="s">
        <v>868</v>
      </c>
      <c r="H5" s="32" t="s">
        <v>58</v>
      </c>
      <c r="I5" s="32"/>
      <c r="J5" s="32" t="s">
        <v>89</v>
      </c>
      <c r="K5" s="32" t="s">
        <v>869</v>
      </c>
      <c r="L5" s="32" t="s">
        <v>43</v>
      </c>
      <c r="M5" s="32" t="s">
        <v>91</v>
      </c>
      <c r="N5" s="32" t="s">
        <v>162</v>
      </c>
      <c r="O5" s="32" t="s">
        <v>870</v>
      </c>
      <c r="P5" s="32" t="s">
        <v>871</v>
      </c>
      <c r="Q5" s="32" t="s">
        <v>48</v>
      </c>
      <c r="R5" s="32" t="s">
        <v>129</v>
      </c>
      <c r="S5" s="32" t="s">
        <v>50</v>
      </c>
      <c r="T5" s="34" t="s">
        <v>130</v>
      </c>
      <c r="U5" s="35">
        <v>3</v>
      </c>
      <c r="V5" s="32" t="s">
        <v>131</v>
      </c>
      <c r="W5" s="36">
        <v>1950000</v>
      </c>
      <c r="X5" s="36">
        <v>1950000</v>
      </c>
      <c r="Y5" s="36">
        <v>0</v>
      </c>
      <c r="Z5" s="36">
        <f>AA5/U5</f>
        <v>650000</v>
      </c>
      <c r="AA5" s="36">
        <v>1950000</v>
      </c>
      <c r="AB5" s="36">
        <v>580000</v>
      </c>
      <c r="AC5" s="36">
        <f>U5*AB5</f>
        <v>1740000</v>
      </c>
      <c r="AD5" s="37">
        <v>210000</v>
      </c>
      <c r="AE5" s="37"/>
      <c r="AF5" s="37"/>
      <c r="AG5" s="36"/>
    </row>
    <row r="6" spans="1:34" x14ac:dyDescent="0.25">
      <c r="A6" s="57" t="s">
        <v>82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AA6" s="25">
        <f t="shared" ref="AA6:AC6" si="0">SUM(AA5:AA5)</f>
        <v>1950000</v>
      </c>
      <c r="AB6" s="25">
        <f t="shared" si="0"/>
        <v>580000</v>
      </c>
      <c r="AC6" s="25">
        <f t="shared" si="0"/>
        <v>1740000</v>
      </c>
      <c r="AD6" s="25">
        <f>SUM(AD5:AD5)</f>
        <v>210000</v>
      </c>
      <c r="AE6" s="25"/>
      <c r="AF6" s="25"/>
      <c r="AG6" s="26"/>
    </row>
    <row r="8" spans="1:34" x14ac:dyDescent="0.25">
      <c r="P8" s="58" t="s">
        <v>83</v>
      </c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4" x14ac:dyDescent="0.25">
      <c r="P9" s="58" t="s">
        <v>84</v>
      </c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</row>
    <row r="10" spans="1:34" ht="14.45" x14ac:dyDescent="0.3">
      <c r="P10" s="28"/>
      <c r="Q10" s="28"/>
      <c r="R10" s="28"/>
      <c r="S10" s="28"/>
      <c r="T10" s="29"/>
      <c r="U10" s="30"/>
      <c r="V10" s="31"/>
      <c r="W10" s="31"/>
      <c r="X10" s="31"/>
      <c r="Y10" s="31"/>
      <c r="Z10" s="31"/>
      <c r="AA10" s="31"/>
      <c r="AB10" s="31"/>
      <c r="AC10" s="31"/>
      <c r="AG10" s="31"/>
    </row>
    <row r="11" spans="1:34" ht="14.45" x14ac:dyDescent="0.3">
      <c r="P11" s="28"/>
      <c r="Q11" s="28"/>
      <c r="R11" s="28"/>
      <c r="S11" s="28"/>
      <c r="T11" s="29"/>
      <c r="U11" s="30"/>
      <c r="V11" s="31"/>
      <c r="W11" s="31"/>
      <c r="X11" s="31"/>
      <c r="Y11" s="31"/>
      <c r="Z11" s="31"/>
      <c r="AA11" s="31"/>
      <c r="AB11" s="31"/>
      <c r="AC11" s="31"/>
      <c r="AG11" s="31"/>
    </row>
    <row r="12" spans="1:34" ht="14.45" x14ac:dyDescent="0.3">
      <c r="P12" s="28"/>
      <c r="Q12" s="28"/>
      <c r="R12" s="28"/>
      <c r="S12" s="28"/>
      <c r="T12" s="29"/>
      <c r="U12" s="30"/>
      <c r="V12" s="31"/>
      <c r="W12" s="31"/>
      <c r="X12" s="31"/>
      <c r="Y12" s="31"/>
      <c r="Z12" s="31"/>
      <c r="AA12" s="31"/>
      <c r="AB12" s="31"/>
      <c r="AC12" s="31"/>
      <c r="AG12" s="31"/>
    </row>
    <row r="13" spans="1:34" x14ac:dyDescent="0.25">
      <c r="P13" s="58" t="s">
        <v>85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</sheetData>
  <mergeCells count="5">
    <mergeCell ref="A2:AG2"/>
    <mergeCell ref="A6:P6"/>
    <mergeCell ref="P8:AG8"/>
    <mergeCell ref="P9:AG9"/>
    <mergeCell ref="P13:AG1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14"/>
  <sheetViews>
    <sheetView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12"/>
      <c r="C5" s="32" t="s">
        <v>35</v>
      </c>
      <c r="D5" s="33">
        <v>44909.330555555556</v>
      </c>
      <c r="E5" s="32" t="s">
        <v>872</v>
      </c>
      <c r="F5" s="32" t="s">
        <v>873</v>
      </c>
      <c r="G5" s="33" t="s">
        <v>874</v>
      </c>
      <c r="H5" s="32" t="s">
        <v>58</v>
      </c>
      <c r="I5" s="32" t="s">
        <v>40</v>
      </c>
      <c r="J5" s="32" t="s">
        <v>89</v>
      </c>
      <c r="K5" s="32" t="s">
        <v>875</v>
      </c>
      <c r="L5" s="32" t="s">
        <v>43</v>
      </c>
      <c r="M5" s="32" t="s">
        <v>91</v>
      </c>
      <c r="N5" s="32" t="s">
        <v>126</v>
      </c>
      <c r="O5" s="32" t="s">
        <v>876</v>
      </c>
      <c r="P5" s="32" t="s">
        <v>877</v>
      </c>
      <c r="Q5" s="32" t="s">
        <v>48</v>
      </c>
      <c r="R5" s="32" t="s">
        <v>845</v>
      </c>
      <c r="S5" s="32" t="s">
        <v>50</v>
      </c>
      <c r="T5" s="34" t="s">
        <v>846</v>
      </c>
      <c r="U5" s="39">
        <v>3</v>
      </c>
      <c r="V5" s="32" t="s">
        <v>131</v>
      </c>
      <c r="W5" s="36">
        <v>1950000</v>
      </c>
      <c r="X5" s="36">
        <v>1950000</v>
      </c>
      <c r="Y5" s="36">
        <v>0</v>
      </c>
      <c r="Z5" s="36">
        <f>AA5/U5</f>
        <v>1300000</v>
      </c>
      <c r="AA5" s="36">
        <v>3900000</v>
      </c>
      <c r="AB5" s="36">
        <v>580000</v>
      </c>
      <c r="AC5" s="36">
        <v>3480000</v>
      </c>
      <c r="AD5" s="37">
        <v>420000</v>
      </c>
      <c r="AE5" s="37"/>
      <c r="AF5" s="37"/>
      <c r="AG5" s="36"/>
    </row>
    <row r="6" spans="1:34" ht="17.25" customHeight="1" x14ac:dyDescent="0.25">
      <c r="A6" s="12">
        <v>2</v>
      </c>
      <c r="B6" s="12"/>
      <c r="C6" s="32" t="s">
        <v>35</v>
      </c>
      <c r="D6" s="33">
        <v>44844.330555555556</v>
      </c>
      <c r="E6" s="32" t="s">
        <v>878</v>
      </c>
      <c r="F6" s="32" t="s">
        <v>879</v>
      </c>
      <c r="G6" s="33" t="s">
        <v>880</v>
      </c>
      <c r="H6" s="32" t="s">
        <v>58</v>
      </c>
      <c r="I6" s="32" t="s">
        <v>40</v>
      </c>
      <c r="J6" s="32" t="s">
        <v>89</v>
      </c>
      <c r="K6" s="32" t="s">
        <v>881</v>
      </c>
      <c r="L6" s="32" t="s">
        <v>43</v>
      </c>
      <c r="M6" s="32" t="s">
        <v>91</v>
      </c>
      <c r="N6" s="32" t="s">
        <v>126</v>
      </c>
      <c r="O6" s="32" t="s">
        <v>876</v>
      </c>
      <c r="P6" s="32" t="s">
        <v>877</v>
      </c>
      <c r="Q6" s="32" t="s">
        <v>48</v>
      </c>
      <c r="R6" s="32" t="s">
        <v>49</v>
      </c>
      <c r="S6" s="32" t="s">
        <v>50</v>
      </c>
      <c r="T6" s="34" t="s">
        <v>51</v>
      </c>
      <c r="U6" s="38">
        <v>3</v>
      </c>
      <c r="V6" s="36" t="s">
        <v>52</v>
      </c>
      <c r="W6" s="36">
        <v>1950000</v>
      </c>
      <c r="X6" s="36">
        <v>1950000</v>
      </c>
      <c r="Y6" s="36">
        <v>0</v>
      </c>
      <c r="Z6" s="36">
        <f>AA6/U6</f>
        <v>2816666.6666666665</v>
      </c>
      <c r="AA6" s="36">
        <v>8450000</v>
      </c>
      <c r="AB6" s="36">
        <v>580000</v>
      </c>
      <c r="AC6" s="36">
        <v>7540000</v>
      </c>
      <c r="AD6" s="37">
        <v>910000</v>
      </c>
      <c r="AE6" s="37"/>
      <c r="AF6" s="37"/>
      <c r="AG6" s="36"/>
      <c r="AH6" s="1" t="s">
        <v>54</v>
      </c>
    </row>
    <row r="7" spans="1:34" x14ac:dyDescent="0.25">
      <c r="A7" s="57" t="s">
        <v>82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AA7" s="25">
        <f t="shared" ref="AA7:AC7" si="0">SUM(AA5:AA6)</f>
        <v>12350000</v>
      </c>
      <c r="AB7" s="25">
        <f t="shared" si="0"/>
        <v>1160000</v>
      </c>
      <c r="AC7" s="25">
        <f t="shared" si="0"/>
        <v>11020000</v>
      </c>
      <c r="AD7" s="25">
        <f>SUM(AD5:AD6)</f>
        <v>1330000</v>
      </c>
      <c r="AE7" s="25"/>
      <c r="AF7" s="25"/>
      <c r="AG7" s="26"/>
    </row>
    <row r="9" spans="1:34" x14ac:dyDescent="0.25">
      <c r="P9" s="58" t="s">
        <v>83</v>
      </c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</row>
    <row r="10" spans="1:34" x14ac:dyDescent="0.25">
      <c r="P10" s="58" t="s">
        <v>84</v>
      </c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</row>
    <row r="11" spans="1:34" ht="14.45" x14ac:dyDescent="0.3">
      <c r="P11" s="28"/>
      <c r="Q11" s="28"/>
      <c r="R11" s="28"/>
      <c r="S11" s="28"/>
      <c r="T11" s="29"/>
      <c r="U11" s="30"/>
      <c r="V11" s="31"/>
      <c r="W11" s="31"/>
      <c r="X11" s="31"/>
      <c r="Y11" s="31"/>
      <c r="Z11" s="31"/>
      <c r="AA11" s="31"/>
      <c r="AB11" s="31"/>
      <c r="AC11" s="31"/>
      <c r="AG11" s="31"/>
    </row>
    <row r="12" spans="1:34" ht="14.45" x14ac:dyDescent="0.3">
      <c r="P12" s="28"/>
      <c r="Q12" s="28"/>
      <c r="R12" s="28"/>
      <c r="S12" s="28"/>
      <c r="T12" s="29"/>
      <c r="U12" s="30"/>
      <c r="V12" s="31"/>
      <c r="W12" s="31"/>
      <c r="X12" s="31"/>
      <c r="Y12" s="31"/>
      <c r="Z12" s="31"/>
      <c r="AA12" s="31"/>
      <c r="AB12" s="31"/>
      <c r="AC12" s="31"/>
      <c r="AG12" s="31"/>
    </row>
    <row r="13" spans="1:34" ht="14.45" x14ac:dyDescent="0.3">
      <c r="P13" s="28"/>
      <c r="Q13" s="28"/>
      <c r="R13" s="28"/>
      <c r="S13" s="28"/>
      <c r="T13" s="29"/>
      <c r="U13" s="30"/>
      <c r="V13" s="31"/>
      <c r="W13" s="31"/>
      <c r="X13" s="31"/>
      <c r="Y13" s="31"/>
      <c r="Z13" s="31"/>
      <c r="AA13" s="31"/>
      <c r="AB13" s="31"/>
      <c r="AC13" s="31"/>
      <c r="AG13" s="31"/>
    </row>
    <row r="14" spans="1:34" x14ac:dyDescent="0.25">
      <c r="P14" s="58" t="s">
        <v>85</v>
      </c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</row>
  </sheetData>
  <mergeCells count="5">
    <mergeCell ref="A2:AG2"/>
    <mergeCell ref="A7:P7"/>
    <mergeCell ref="P9:AG9"/>
    <mergeCell ref="P10:AG10"/>
    <mergeCell ref="P14:AG1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13"/>
  <sheetViews>
    <sheetView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33">
        <v>44895</v>
      </c>
      <c r="C5" s="32" t="s">
        <v>132</v>
      </c>
      <c r="D5" s="33">
        <v>44895.654166666667</v>
      </c>
      <c r="E5" s="32" t="s">
        <v>882</v>
      </c>
      <c r="F5" s="32" t="s">
        <v>883</v>
      </c>
      <c r="G5" s="33" t="s">
        <v>884</v>
      </c>
      <c r="H5" s="32" t="s">
        <v>58</v>
      </c>
      <c r="I5" s="32" t="s">
        <v>40</v>
      </c>
      <c r="J5" s="32" t="s">
        <v>89</v>
      </c>
      <c r="K5" s="32" t="s">
        <v>885</v>
      </c>
      <c r="L5" s="32" t="s">
        <v>43</v>
      </c>
      <c r="M5" s="32" t="s">
        <v>91</v>
      </c>
      <c r="N5" s="32" t="s">
        <v>162</v>
      </c>
      <c r="O5" s="32" t="s">
        <v>886</v>
      </c>
      <c r="P5" s="32" t="s">
        <v>887</v>
      </c>
      <c r="Q5" s="32" t="s">
        <v>48</v>
      </c>
      <c r="R5" s="32" t="s">
        <v>104</v>
      </c>
      <c r="S5" s="32" t="s">
        <v>50</v>
      </c>
      <c r="T5" s="32" t="s">
        <v>105</v>
      </c>
      <c r="U5" s="35">
        <v>2</v>
      </c>
      <c r="V5" s="32" t="s">
        <v>106</v>
      </c>
      <c r="W5" s="36">
        <v>1300000</v>
      </c>
      <c r="X5" s="36">
        <v>1300000</v>
      </c>
      <c r="Y5" s="36">
        <v>0</v>
      </c>
      <c r="Z5" s="36">
        <f>AA5/U5</f>
        <v>650000</v>
      </c>
      <c r="AA5" s="36">
        <v>1300000</v>
      </c>
      <c r="AB5" s="36">
        <v>580000</v>
      </c>
      <c r="AC5" s="36">
        <f>U5*AB5</f>
        <v>1160000</v>
      </c>
      <c r="AD5" s="37">
        <v>140000</v>
      </c>
      <c r="AE5" s="37"/>
      <c r="AF5" s="37"/>
      <c r="AG5" s="36"/>
    </row>
    <row r="6" spans="1:34" x14ac:dyDescent="0.25">
      <c r="A6" s="57" t="s">
        <v>82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AA6" s="25">
        <f t="shared" ref="AA6:AC6" si="0">SUM(AA5:AA5)</f>
        <v>1300000</v>
      </c>
      <c r="AB6" s="25">
        <f t="shared" si="0"/>
        <v>580000</v>
      </c>
      <c r="AC6" s="25">
        <f t="shared" si="0"/>
        <v>1160000</v>
      </c>
      <c r="AD6" s="25">
        <f>SUM(AD5:AD5)</f>
        <v>140000</v>
      </c>
      <c r="AE6" s="25"/>
      <c r="AF6" s="25"/>
      <c r="AG6" s="26"/>
    </row>
    <row r="8" spans="1:34" x14ac:dyDescent="0.25">
      <c r="P8" s="58" t="s">
        <v>83</v>
      </c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4" x14ac:dyDescent="0.25">
      <c r="P9" s="58" t="s">
        <v>84</v>
      </c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</row>
    <row r="10" spans="1:34" ht="14.45" x14ac:dyDescent="0.3">
      <c r="P10" s="28"/>
      <c r="Q10" s="28"/>
      <c r="R10" s="28"/>
      <c r="S10" s="28"/>
      <c r="T10" s="29"/>
      <c r="U10" s="30"/>
      <c r="V10" s="31"/>
      <c r="W10" s="31"/>
      <c r="X10" s="31"/>
      <c r="Y10" s="31"/>
      <c r="Z10" s="31"/>
      <c r="AA10" s="31"/>
      <c r="AB10" s="31"/>
      <c r="AC10" s="31"/>
      <c r="AG10" s="31"/>
    </row>
    <row r="11" spans="1:34" ht="14.45" x14ac:dyDescent="0.3">
      <c r="P11" s="28"/>
      <c r="Q11" s="28"/>
      <c r="R11" s="28"/>
      <c r="S11" s="28"/>
      <c r="T11" s="29"/>
      <c r="U11" s="30"/>
      <c r="V11" s="31"/>
      <c r="W11" s="31"/>
      <c r="X11" s="31"/>
      <c r="Y11" s="31"/>
      <c r="Z11" s="31"/>
      <c r="AA11" s="31"/>
      <c r="AB11" s="31"/>
      <c r="AC11" s="31"/>
      <c r="AG11" s="31"/>
    </row>
    <row r="12" spans="1:34" ht="14.45" x14ac:dyDescent="0.3">
      <c r="P12" s="28"/>
      <c r="Q12" s="28"/>
      <c r="R12" s="28"/>
      <c r="S12" s="28"/>
      <c r="T12" s="29"/>
      <c r="U12" s="30"/>
      <c r="V12" s="31"/>
      <c r="W12" s="31"/>
      <c r="X12" s="31"/>
      <c r="Y12" s="31"/>
      <c r="Z12" s="31"/>
      <c r="AA12" s="31"/>
      <c r="AB12" s="31"/>
      <c r="AC12" s="31"/>
      <c r="AG12" s="31"/>
    </row>
    <row r="13" spans="1:34" x14ac:dyDescent="0.25">
      <c r="P13" s="58" t="s">
        <v>85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</sheetData>
  <mergeCells count="5">
    <mergeCell ref="A2:AG2"/>
    <mergeCell ref="A6:P6"/>
    <mergeCell ref="P8:AG8"/>
    <mergeCell ref="P9:AG9"/>
    <mergeCell ref="P13:AG1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13"/>
  <sheetViews>
    <sheetView tabSelected="1" workbookViewId="0">
      <selection activeCell="G10" sqref="G10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12"/>
      <c r="C5" s="32" t="s">
        <v>35</v>
      </c>
      <c r="D5" s="33">
        <v>44880.328472222223</v>
      </c>
      <c r="E5" s="32" t="s">
        <v>888</v>
      </c>
      <c r="F5" s="32" t="s">
        <v>889</v>
      </c>
      <c r="G5" s="33" t="s">
        <v>890</v>
      </c>
      <c r="H5" s="32" t="s">
        <v>58</v>
      </c>
      <c r="I5" s="32" t="s">
        <v>40</v>
      </c>
      <c r="J5" s="32" t="s">
        <v>89</v>
      </c>
      <c r="K5" s="32" t="s">
        <v>891</v>
      </c>
      <c r="L5" s="32" t="s">
        <v>43</v>
      </c>
      <c r="M5" s="32" t="s">
        <v>91</v>
      </c>
      <c r="N5" s="32" t="s">
        <v>101</v>
      </c>
      <c r="O5" s="32" t="s">
        <v>892</v>
      </c>
      <c r="P5" s="32" t="s">
        <v>893</v>
      </c>
      <c r="Q5" s="32" t="s">
        <v>48</v>
      </c>
      <c r="R5" s="32" t="s">
        <v>894</v>
      </c>
      <c r="S5" s="32" t="s">
        <v>50</v>
      </c>
      <c r="T5" s="34" t="s">
        <v>678</v>
      </c>
      <c r="U5" s="35">
        <v>3</v>
      </c>
      <c r="V5" s="32" t="s">
        <v>71</v>
      </c>
      <c r="W5" s="36">
        <v>1950000</v>
      </c>
      <c r="X5" s="36">
        <v>1950000</v>
      </c>
      <c r="Y5" s="36">
        <v>0</v>
      </c>
      <c r="Z5" s="36">
        <f>AA5/U5</f>
        <v>650000</v>
      </c>
      <c r="AA5" s="36">
        <v>1950000</v>
      </c>
      <c r="AB5" s="36">
        <v>580000</v>
      </c>
      <c r="AC5" s="36">
        <f>U5*AB5</f>
        <v>1740000</v>
      </c>
      <c r="AD5" s="37">
        <v>210000</v>
      </c>
      <c r="AE5" s="37"/>
      <c r="AF5" s="37"/>
      <c r="AG5" s="36"/>
    </row>
    <row r="6" spans="1:34" x14ac:dyDescent="0.25">
      <c r="A6" s="57" t="s">
        <v>82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AA6" s="25">
        <f t="shared" ref="AA6:AC6" si="0">SUM(AA5:AA5)</f>
        <v>1950000</v>
      </c>
      <c r="AB6" s="25">
        <f t="shared" si="0"/>
        <v>580000</v>
      </c>
      <c r="AC6" s="25">
        <f t="shared" si="0"/>
        <v>1740000</v>
      </c>
      <c r="AD6" s="25">
        <f>SUM(AD5:AD5)</f>
        <v>210000</v>
      </c>
      <c r="AE6" s="25"/>
      <c r="AF6" s="25"/>
      <c r="AG6" s="26"/>
    </row>
    <row r="8" spans="1:34" x14ac:dyDescent="0.25">
      <c r="P8" s="58" t="s">
        <v>83</v>
      </c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4" x14ac:dyDescent="0.25">
      <c r="P9" s="58" t="s">
        <v>84</v>
      </c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</row>
    <row r="10" spans="1:34" ht="14.45" x14ac:dyDescent="0.3">
      <c r="P10" s="28"/>
      <c r="Q10" s="28"/>
      <c r="R10" s="28"/>
      <c r="S10" s="28"/>
      <c r="T10" s="29"/>
      <c r="U10" s="30"/>
      <c r="V10" s="31"/>
      <c r="W10" s="31"/>
      <c r="X10" s="31"/>
      <c r="Y10" s="31"/>
      <c r="Z10" s="31"/>
      <c r="AA10" s="31"/>
      <c r="AB10" s="31"/>
      <c r="AC10" s="31"/>
      <c r="AG10" s="31"/>
    </row>
    <row r="11" spans="1:34" ht="14.45" x14ac:dyDescent="0.3">
      <c r="P11" s="28"/>
      <c r="Q11" s="28"/>
      <c r="R11" s="28"/>
      <c r="S11" s="28"/>
      <c r="T11" s="29"/>
      <c r="U11" s="30"/>
      <c r="V11" s="31"/>
      <c r="W11" s="31"/>
      <c r="X11" s="31"/>
      <c r="Y11" s="31"/>
      <c r="Z11" s="31"/>
      <c r="AA11" s="31"/>
      <c r="AB11" s="31"/>
      <c r="AC11" s="31"/>
      <c r="AG11" s="31"/>
    </row>
    <row r="12" spans="1:34" ht="14.45" x14ac:dyDescent="0.3">
      <c r="P12" s="28"/>
      <c r="Q12" s="28"/>
      <c r="R12" s="28"/>
      <c r="S12" s="28"/>
      <c r="T12" s="29"/>
      <c r="U12" s="30"/>
      <c r="V12" s="31"/>
      <c r="W12" s="31"/>
      <c r="X12" s="31"/>
      <c r="Y12" s="31"/>
      <c r="Z12" s="31"/>
      <c r="AA12" s="31"/>
      <c r="AB12" s="31"/>
      <c r="AC12" s="31"/>
      <c r="AG12" s="31"/>
    </row>
    <row r="13" spans="1:34" x14ac:dyDescent="0.25">
      <c r="P13" s="58" t="s">
        <v>85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</sheetData>
  <mergeCells count="5">
    <mergeCell ref="A2:AG2"/>
    <mergeCell ref="A6:P6"/>
    <mergeCell ref="P8:AG8"/>
    <mergeCell ref="P9:AG9"/>
    <mergeCell ref="P13:A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17"/>
  <sheetViews>
    <sheetView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12"/>
      <c r="C5" s="32" t="s">
        <v>35</v>
      </c>
      <c r="D5" s="33">
        <v>44907.324305555558</v>
      </c>
      <c r="E5" s="32" t="s">
        <v>122</v>
      </c>
      <c r="F5" s="32" t="s">
        <v>123</v>
      </c>
      <c r="G5" s="33" t="s">
        <v>124</v>
      </c>
      <c r="H5" s="32" t="s">
        <v>58</v>
      </c>
      <c r="I5" s="32"/>
      <c r="J5" s="32" t="s">
        <v>89</v>
      </c>
      <c r="K5" s="32" t="s">
        <v>125</v>
      </c>
      <c r="L5" s="32" t="s">
        <v>43</v>
      </c>
      <c r="M5" s="32" t="s">
        <v>91</v>
      </c>
      <c r="N5" s="32" t="s">
        <v>126</v>
      </c>
      <c r="O5" s="32" t="s">
        <v>127</v>
      </c>
      <c r="P5" s="32" t="s">
        <v>128</v>
      </c>
      <c r="Q5" s="32" t="s">
        <v>48</v>
      </c>
      <c r="R5" s="32" t="s">
        <v>129</v>
      </c>
      <c r="S5" s="32" t="s">
        <v>50</v>
      </c>
      <c r="T5" s="34" t="s">
        <v>130</v>
      </c>
      <c r="U5" s="39">
        <v>3</v>
      </c>
      <c r="V5" s="32" t="s">
        <v>131</v>
      </c>
      <c r="W5" s="36">
        <v>1950000</v>
      </c>
      <c r="X5" s="36">
        <v>1950000</v>
      </c>
      <c r="Y5" s="36">
        <v>0</v>
      </c>
      <c r="Z5" s="36">
        <f>AA5/U5</f>
        <v>650000</v>
      </c>
      <c r="AA5" s="36">
        <v>1950000</v>
      </c>
      <c r="AB5" s="36">
        <v>580000</v>
      </c>
      <c r="AC5" s="36">
        <f>U5*AB5</f>
        <v>1740000</v>
      </c>
      <c r="AD5" s="37">
        <v>210000</v>
      </c>
      <c r="AE5" s="37"/>
      <c r="AF5" s="37"/>
      <c r="AG5" s="36"/>
    </row>
    <row r="6" spans="1:34" ht="17.25" customHeight="1" x14ac:dyDescent="0.25">
      <c r="A6" s="12">
        <v>2</v>
      </c>
      <c r="B6" s="40">
        <v>44848</v>
      </c>
      <c r="C6" s="41" t="s">
        <v>132</v>
      </c>
      <c r="D6" s="42">
        <v>44852.5625</v>
      </c>
      <c r="E6" s="41" t="s">
        <v>133</v>
      </c>
      <c r="F6" s="41" t="s">
        <v>134</v>
      </c>
      <c r="G6" s="42" t="s">
        <v>135</v>
      </c>
      <c r="H6" s="41" t="s">
        <v>58</v>
      </c>
      <c r="I6" s="41"/>
      <c r="J6" s="41" t="s">
        <v>89</v>
      </c>
      <c r="K6" s="41" t="s">
        <v>136</v>
      </c>
      <c r="L6" s="41" t="s">
        <v>43</v>
      </c>
      <c r="M6" s="41" t="s">
        <v>91</v>
      </c>
      <c r="N6" s="41" t="s">
        <v>126</v>
      </c>
      <c r="O6" s="41" t="s">
        <v>127</v>
      </c>
      <c r="P6" s="41" t="s">
        <v>128</v>
      </c>
      <c r="Q6" s="41" t="s">
        <v>48</v>
      </c>
      <c r="R6" s="41" t="s">
        <v>137</v>
      </c>
      <c r="S6" s="41" t="s">
        <v>50</v>
      </c>
      <c r="T6" s="41" t="s">
        <v>138</v>
      </c>
      <c r="U6" s="43">
        <v>2</v>
      </c>
      <c r="V6" s="37" t="s">
        <v>113</v>
      </c>
      <c r="W6" s="37">
        <v>1300000</v>
      </c>
      <c r="X6" s="37">
        <v>1300000</v>
      </c>
      <c r="Y6" s="37">
        <v>0</v>
      </c>
      <c r="Z6" s="37">
        <f>AA6/U6</f>
        <v>1300000</v>
      </c>
      <c r="AA6" s="37">
        <v>2600000</v>
      </c>
      <c r="AB6" s="37">
        <v>580000</v>
      </c>
      <c r="AC6" s="37">
        <v>2320000</v>
      </c>
      <c r="AD6" s="37">
        <v>280000</v>
      </c>
      <c r="AE6" s="37"/>
      <c r="AF6" s="37"/>
      <c r="AG6" s="37"/>
    </row>
    <row r="7" spans="1:34" ht="17.25" customHeight="1" x14ac:dyDescent="0.25">
      <c r="A7" s="12">
        <v>3</v>
      </c>
      <c r="B7" s="12"/>
      <c r="C7" s="32" t="s">
        <v>35</v>
      </c>
      <c r="D7" s="33">
        <v>44879.613888888889</v>
      </c>
      <c r="E7" s="32" t="s">
        <v>139</v>
      </c>
      <c r="F7" s="32" t="s">
        <v>140</v>
      </c>
      <c r="G7" s="33" t="s">
        <v>141</v>
      </c>
      <c r="H7" s="32" t="s">
        <v>39</v>
      </c>
      <c r="I7" s="32" t="s">
        <v>40</v>
      </c>
      <c r="J7" s="32" t="s">
        <v>89</v>
      </c>
      <c r="K7" s="32" t="s">
        <v>142</v>
      </c>
      <c r="L7" s="32" t="s">
        <v>43</v>
      </c>
      <c r="M7" s="32" t="s">
        <v>91</v>
      </c>
      <c r="N7" s="32" t="s">
        <v>126</v>
      </c>
      <c r="O7" s="32" t="s">
        <v>127</v>
      </c>
      <c r="P7" s="32" t="s">
        <v>128</v>
      </c>
      <c r="Q7" s="32" t="s">
        <v>48</v>
      </c>
      <c r="R7" s="32" t="s">
        <v>143</v>
      </c>
      <c r="S7" s="32" t="s">
        <v>50</v>
      </c>
      <c r="T7" s="34" t="s">
        <v>144</v>
      </c>
      <c r="U7" s="35">
        <v>2</v>
      </c>
      <c r="V7" s="32" t="s">
        <v>52</v>
      </c>
      <c r="W7" s="36">
        <v>1300000</v>
      </c>
      <c r="X7" s="36">
        <v>1300000</v>
      </c>
      <c r="Y7" s="36">
        <v>0</v>
      </c>
      <c r="Z7" s="36">
        <f>AA7/U7</f>
        <v>650000</v>
      </c>
      <c r="AA7" s="36">
        <v>1300000</v>
      </c>
      <c r="AB7" s="36">
        <v>580000</v>
      </c>
      <c r="AC7" s="36">
        <f>U7*AB7</f>
        <v>1160000</v>
      </c>
      <c r="AD7" s="37">
        <v>140000</v>
      </c>
      <c r="AE7" s="37"/>
      <c r="AF7" s="37"/>
      <c r="AG7" s="44"/>
    </row>
    <row r="8" spans="1:34" ht="17.25" customHeight="1" x14ac:dyDescent="0.25">
      <c r="A8" s="12">
        <v>4</v>
      </c>
      <c r="B8" s="12"/>
      <c r="C8" s="32" t="s">
        <v>35</v>
      </c>
      <c r="D8" s="33">
        <v>44846.406944444447</v>
      </c>
      <c r="E8" s="32" t="s">
        <v>145</v>
      </c>
      <c r="F8" s="32" t="s">
        <v>146</v>
      </c>
      <c r="G8" s="33" t="s">
        <v>147</v>
      </c>
      <c r="H8" s="32" t="s">
        <v>58</v>
      </c>
      <c r="I8" s="32"/>
      <c r="J8" s="32" t="s">
        <v>89</v>
      </c>
      <c r="K8" s="32" t="s">
        <v>148</v>
      </c>
      <c r="L8" s="32" t="s">
        <v>43</v>
      </c>
      <c r="M8" s="32" t="s">
        <v>91</v>
      </c>
      <c r="N8" s="32" t="s">
        <v>126</v>
      </c>
      <c r="O8" s="32" t="s">
        <v>127</v>
      </c>
      <c r="P8" s="32" t="s">
        <v>128</v>
      </c>
      <c r="Q8" s="32" t="s">
        <v>48</v>
      </c>
      <c r="R8" s="32" t="s">
        <v>149</v>
      </c>
      <c r="S8" s="32" t="s">
        <v>50</v>
      </c>
      <c r="T8" s="34" t="s">
        <v>150</v>
      </c>
      <c r="U8" s="38">
        <v>2</v>
      </c>
      <c r="V8" s="36" t="s">
        <v>52</v>
      </c>
      <c r="W8" s="36">
        <v>1300000</v>
      </c>
      <c r="X8" s="36">
        <v>1300000</v>
      </c>
      <c r="Y8" s="36">
        <v>0</v>
      </c>
      <c r="Z8" s="36">
        <f>AA8/U8</f>
        <v>650000</v>
      </c>
      <c r="AA8" s="36">
        <v>1300000</v>
      </c>
      <c r="AB8" s="36">
        <v>580000</v>
      </c>
      <c r="AC8" s="36">
        <f>U8*AB8</f>
        <v>1160000</v>
      </c>
      <c r="AD8" s="37">
        <v>140000</v>
      </c>
      <c r="AE8" s="37"/>
      <c r="AF8" s="37"/>
      <c r="AG8" s="36"/>
      <c r="AH8" s="1" t="s">
        <v>54</v>
      </c>
    </row>
    <row r="9" spans="1:34" ht="17.25" customHeight="1" x14ac:dyDescent="0.25">
      <c r="A9" s="12">
        <v>5</v>
      </c>
      <c r="B9" s="12"/>
      <c r="C9" s="32" t="s">
        <v>35</v>
      </c>
      <c r="D9" s="33">
        <v>44844.620138888888</v>
      </c>
      <c r="E9" s="32" t="s">
        <v>151</v>
      </c>
      <c r="F9" s="32" t="s">
        <v>152</v>
      </c>
      <c r="G9" s="33" t="s">
        <v>153</v>
      </c>
      <c r="H9" s="32" t="s">
        <v>39</v>
      </c>
      <c r="I9" s="32" t="s">
        <v>40</v>
      </c>
      <c r="J9" s="32" t="s">
        <v>89</v>
      </c>
      <c r="K9" s="32" t="s">
        <v>154</v>
      </c>
      <c r="L9" s="32" t="s">
        <v>43</v>
      </c>
      <c r="M9" s="32" t="s">
        <v>91</v>
      </c>
      <c r="N9" s="32" t="s">
        <v>126</v>
      </c>
      <c r="O9" s="32" t="s">
        <v>127</v>
      </c>
      <c r="P9" s="32" t="s">
        <v>128</v>
      </c>
      <c r="Q9" s="32" t="s">
        <v>48</v>
      </c>
      <c r="R9" s="32" t="s">
        <v>155</v>
      </c>
      <c r="S9" s="32" t="s">
        <v>50</v>
      </c>
      <c r="T9" s="34" t="s">
        <v>156</v>
      </c>
      <c r="U9" s="38">
        <v>3</v>
      </c>
      <c r="V9" s="36" t="s">
        <v>157</v>
      </c>
      <c r="W9" s="36">
        <v>1950000</v>
      </c>
      <c r="X9" s="36">
        <v>1950000</v>
      </c>
      <c r="Y9" s="36">
        <v>0</v>
      </c>
      <c r="Z9" s="36">
        <f>AA9/U9</f>
        <v>650000</v>
      </c>
      <c r="AA9" s="36">
        <v>1950000</v>
      </c>
      <c r="AB9" s="36">
        <v>580000</v>
      </c>
      <c r="AC9" s="36">
        <f>U9*AB9</f>
        <v>1740000</v>
      </c>
      <c r="AD9" s="37">
        <v>210000</v>
      </c>
      <c r="AE9" s="37"/>
      <c r="AF9" s="37"/>
      <c r="AG9" s="36"/>
      <c r="AH9" s="1" t="s">
        <v>54</v>
      </c>
    </row>
    <row r="10" spans="1:34" x14ac:dyDescent="0.25">
      <c r="A10" s="57" t="s">
        <v>82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AA10" s="25">
        <f t="shared" ref="AA10:AC10" si="0">SUM(AA5:AA9)</f>
        <v>9100000</v>
      </c>
      <c r="AB10" s="25">
        <f t="shared" si="0"/>
        <v>2900000</v>
      </c>
      <c r="AC10" s="25">
        <f t="shared" si="0"/>
        <v>8120000</v>
      </c>
      <c r="AD10" s="25">
        <f>SUM(AD5:AD9)</f>
        <v>980000</v>
      </c>
      <c r="AE10" s="25"/>
      <c r="AF10" s="25"/>
      <c r="AG10" s="26"/>
    </row>
    <row r="12" spans="1:34" x14ac:dyDescent="0.25">
      <c r="P12" s="58" t="s">
        <v>83</v>
      </c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</row>
    <row r="13" spans="1:34" x14ac:dyDescent="0.25">
      <c r="P13" s="58" t="s">
        <v>84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  <row r="14" spans="1:34" ht="14.45" x14ac:dyDescent="0.3">
      <c r="P14" s="28"/>
      <c r="Q14" s="28"/>
      <c r="R14" s="28"/>
      <c r="S14" s="28"/>
      <c r="T14" s="29"/>
      <c r="U14" s="30"/>
      <c r="V14" s="31"/>
      <c r="W14" s="31"/>
      <c r="X14" s="31"/>
      <c r="Y14" s="31"/>
      <c r="Z14" s="31"/>
      <c r="AA14" s="31"/>
      <c r="AB14" s="31"/>
      <c r="AC14" s="31"/>
      <c r="AG14" s="31"/>
    </row>
    <row r="15" spans="1:34" ht="14.45" x14ac:dyDescent="0.3">
      <c r="P15" s="28"/>
      <c r="Q15" s="28"/>
      <c r="R15" s="28"/>
      <c r="S15" s="28"/>
      <c r="T15" s="29"/>
      <c r="U15" s="30"/>
      <c r="V15" s="31"/>
      <c r="W15" s="31"/>
      <c r="X15" s="31"/>
      <c r="Y15" s="31"/>
      <c r="Z15" s="31"/>
      <c r="AA15" s="31"/>
      <c r="AB15" s="31"/>
      <c r="AC15" s="31"/>
      <c r="AG15" s="31"/>
    </row>
    <row r="16" spans="1:34" ht="14.45" x14ac:dyDescent="0.3">
      <c r="P16" s="28"/>
      <c r="Q16" s="28"/>
      <c r="R16" s="28"/>
      <c r="S16" s="28"/>
      <c r="T16" s="29"/>
      <c r="U16" s="30"/>
      <c r="V16" s="31"/>
      <c r="W16" s="31"/>
      <c r="X16" s="31"/>
      <c r="Y16" s="31"/>
      <c r="Z16" s="31"/>
      <c r="AA16" s="31"/>
      <c r="AB16" s="31"/>
      <c r="AC16" s="31"/>
      <c r="AG16" s="31"/>
    </row>
    <row r="17" spans="16:33" x14ac:dyDescent="0.25">
      <c r="P17" s="58" t="s">
        <v>85</v>
      </c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</row>
  </sheetData>
  <mergeCells count="5">
    <mergeCell ref="A2:AG2"/>
    <mergeCell ref="A10:P10"/>
    <mergeCell ref="P12:AG12"/>
    <mergeCell ref="P13:AG13"/>
    <mergeCell ref="P17:AG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13"/>
  <sheetViews>
    <sheetView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12"/>
      <c r="C5" s="32" t="s">
        <v>35</v>
      </c>
      <c r="D5" s="33">
        <v>44874.328472222223</v>
      </c>
      <c r="E5" s="32" t="s">
        <v>158</v>
      </c>
      <c r="F5" s="32" t="s">
        <v>159</v>
      </c>
      <c r="G5" s="33" t="s">
        <v>160</v>
      </c>
      <c r="H5" s="32" t="s">
        <v>58</v>
      </c>
      <c r="I5" s="32"/>
      <c r="J5" s="32" t="s">
        <v>89</v>
      </c>
      <c r="K5" s="32" t="s">
        <v>161</v>
      </c>
      <c r="L5" s="32" t="s">
        <v>43</v>
      </c>
      <c r="M5" s="32" t="s">
        <v>91</v>
      </c>
      <c r="N5" s="32" t="s">
        <v>162</v>
      </c>
      <c r="O5" s="32" t="s">
        <v>163</v>
      </c>
      <c r="P5" s="32" t="s">
        <v>164</v>
      </c>
      <c r="Q5" s="32" t="s">
        <v>48</v>
      </c>
      <c r="R5" s="32" t="s">
        <v>165</v>
      </c>
      <c r="S5" s="32" t="s">
        <v>50</v>
      </c>
      <c r="T5" s="34" t="s">
        <v>166</v>
      </c>
      <c r="U5" s="35">
        <v>2</v>
      </c>
      <c r="V5" s="32" t="s">
        <v>71</v>
      </c>
      <c r="W5" s="36">
        <v>1300000</v>
      </c>
      <c r="X5" s="36">
        <v>1300000</v>
      </c>
      <c r="Y5" s="36">
        <v>0</v>
      </c>
      <c r="Z5" s="36">
        <f>AA5/U5</f>
        <v>650000</v>
      </c>
      <c r="AA5" s="36">
        <v>1300000</v>
      </c>
      <c r="AB5" s="36">
        <v>580000</v>
      </c>
      <c r="AC5" s="36">
        <f>U5*AB5</f>
        <v>1160000</v>
      </c>
      <c r="AD5" s="37">
        <v>140000</v>
      </c>
      <c r="AE5" s="37"/>
      <c r="AF5" s="37"/>
      <c r="AG5" s="36"/>
    </row>
    <row r="6" spans="1:34" x14ac:dyDescent="0.25">
      <c r="A6" s="57" t="s">
        <v>82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AA6" s="25">
        <f t="shared" ref="AA6:AC6" si="0">SUM(AA5:AA5)</f>
        <v>1300000</v>
      </c>
      <c r="AB6" s="25">
        <f t="shared" si="0"/>
        <v>580000</v>
      </c>
      <c r="AC6" s="25">
        <f t="shared" si="0"/>
        <v>1160000</v>
      </c>
      <c r="AD6" s="25">
        <f>SUM(AD5:AD5)</f>
        <v>140000</v>
      </c>
      <c r="AE6" s="25"/>
      <c r="AF6" s="25"/>
      <c r="AG6" s="26"/>
    </row>
    <row r="8" spans="1:34" x14ac:dyDescent="0.25">
      <c r="P8" s="58" t="s">
        <v>83</v>
      </c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4" x14ac:dyDescent="0.25">
      <c r="P9" s="58" t="s">
        <v>84</v>
      </c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</row>
    <row r="10" spans="1:34" ht="14.45" x14ac:dyDescent="0.3">
      <c r="P10" s="28"/>
      <c r="Q10" s="28"/>
      <c r="R10" s="28"/>
      <c r="S10" s="28"/>
      <c r="T10" s="29"/>
      <c r="U10" s="30"/>
      <c r="V10" s="31"/>
      <c r="W10" s="31"/>
      <c r="X10" s="31"/>
      <c r="Y10" s="31"/>
      <c r="Z10" s="31"/>
      <c r="AA10" s="31"/>
      <c r="AB10" s="31"/>
      <c r="AC10" s="31"/>
      <c r="AG10" s="31"/>
    </row>
    <row r="11" spans="1:34" ht="14.45" x14ac:dyDescent="0.3">
      <c r="P11" s="28"/>
      <c r="Q11" s="28"/>
      <c r="R11" s="28"/>
      <c r="S11" s="28"/>
      <c r="T11" s="29"/>
      <c r="U11" s="30"/>
      <c r="V11" s="31"/>
      <c r="W11" s="31"/>
      <c r="X11" s="31"/>
      <c r="Y11" s="31"/>
      <c r="Z11" s="31"/>
      <c r="AA11" s="31"/>
      <c r="AB11" s="31"/>
      <c r="AC11" s="31"/>
      <c r="AG11" s="31"/>
    </row>
    <row r="12" spans="1:34" ht="14.45" x14ac:dyDescent="0.3">
      <c r="P12" s="28"/>
      <c r="Q12" s="28"/>
      <c r="R12" s="28"/>
      <c r="S12" s="28"/>
      <c r="T12" s="29"/>
      <c r="U12" s="30"/>
      <c r="V12" s="31"/>
      <c r="W12" s="31"/>
      <c r="X12" s="31"/>
      <c r="Y12" s="31"/>
      <c r="Z12" s="31"/>
      <c r="AA12" s="31"/>
      <c r="AB12" s="31"/>
      <c r="AC12" s="31"/>
      <c r="AG12" s="31"/>
    </row>
    <row r="13" spans="1:34" x14ac:dyDescent="0.25">
      <c r="P13" s="58" t="s">
        <v>85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</sheetData>
  <mergeCells count="5">
    <mergeCell ref="A2:AG2"/>
    <mergeCell ref="A6:P6"/>
    <mergeCell ref="P8:AG8"/>
    <mergeCell ref="P9:AG9"/>
    <mergeCell ref="P13:AG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26"/>
  <sheetViews>
    <sheetView workbookViewId="0">
      <selection activeCell="P26" sqref="P26:AG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12"/>
      <c r="C5" s="32" t="s">
        <v>35</v>
      </c>
      <c r="D5" s="33">
        <v>44879.613888888889</v>
      </c>
      <c r="E5" s="32" t="s">
        <v>167</v>
      </c>
      <c r="F5" s="32" t="s">
        <v>168</v>
      </c>
      <c r="G5" s="33" t="s">
        <v>169</v>
      </c>
      <c r="H5" s="32" t="s">
        <v>58</v>
      </c>
      <c r="I5" s="32"/>
      <c r="J5" s="32" t="s">
        <v>89</v>
      </c>
      <c r="K5" s="32" t="s">
        <v>170</v>
      </c>
      <c r="L5" s="32" t="s">
        <v>43</v>
      </c>
      <c r="M5" s="32" t="s">
        <v>91</v>
      </c>
      <c r="N5" s="32" t="s">
        <v>171</v>
      </c>
      <c r="O5" s="32" t="s">
        <v>172</v>
      </c>
      <c r="P5" s="32" t="s">
        <v>173</v>
      </c>
      <c r="Q5" s="32" t="s">
        <v>48</v>
      </c>
      <c r="R5" s="32" t="s">
        <v>174</v>
      </c>
      <c r="S5" s="32" t="s">
        <v>50</v>
      </c>
      <c r="T5" s="34" t="s">
        <v>175</v>
      </c>
      <c r="U5" s="35">
        <v>2</v>
      </c>
      <c r="V5" s="32" t="s">
        <v>81</v>
      </c>
      <c r="W5" s="36">
        <v>1300000</v>
      </c>
      <c r="X5" s="36">
        <v>1300000</v>
      </c>
      <c r="Y5" s="36">
        <v>0</v>
      </c>
      <c r="Z5" s="36">
        <f t="shared" ref="Z5:Z18" si="0">AA5/U5</f>
        <v>650000</v>
      </c>
      <c r="AA5" s="36">
        <v>1300000</v>
      </c>
      <c r="AB5" s="36">
        <v>580000</v>
      </c>
      <c r="AC5" s="36">
        <f>U5*AB5</f>
        <v>1160000</v>
      </c>
      <c r="AD5" s="37">
        <v>140000</v>
      </c>
      <c r="AE5" s="37"/>
      <c r="AF5" s="37"/>
      <c r="AG5" s="36"/>
    </row>
    <row r="6" spans="1:34" ht="17.25" customHeight="1" x14ac:dyDescent="0.25">
      <c r="A6" s="12">
        <v>2</v>
      </c>
      <c r="B6" s="12"/>
      <c r="C6" s="32" t="s">
        <v>35</v>
      </c>
      <c r="D6" s="33">
        <v>44879.613888888889</v>
      </c>
      <c r="E6" s="32" t="s">
        <v>176</v>
      </c>
      <c r="F6" s="32" t="s">
        <v>177</v>
      </c>
      <c r="G6" s="33" t="s">
        <v>178</v>
      </c>
      <c r="H6" s="32" t="s">
        <v>58</v>
      </c>
      <c r="I6" s="32"/>
      <c r="J6" s="32" t="s">
        <v>89</v>
      </c>
      <c r="K6" s="32" t="s">
        <v>179</v>
      </c>
      <c r="L6" s="32" t="s">
        <v>43</v>
      </c>
      <c r="M6" s="32" t="s">
        <v>91</v>
      </c>
      <c r="N6" s="32" t="s">
        <v>171</v>
      </c>
      <c r="O6" s="32" t="s">
        <v>172</v>
      </c>
      <c r="P6" s="32" t="s">
        <v>173</v>
      </c>
      <c r="Q6" s="32" t="s">
        <v>48</v>
      </c>
      <c r="R6" s="32" t="s">
        <v>174</v>
      </c>
      <c r="S6" s="32" t="s">
        <v>50</v>
      </c>
      <c r="T6" s="34" t="s">
        <v>175</v>
      </c>
      <c r="U6" s="35">
        <v>2</v>
      </c>
      <c r="V6" s="32" t="s">
        <v>81</v>
      </c>
      <c r="W6" s="36">
        <v>1300000</v>
      </c>
      <c r="X6" s="36">
        <v>1300000</v>
      </c>
      <c r="Y6" s="36">
        <v>0</v>
      </c>
      <c r="Z6" s="36">
        <f t="shared" si="0"/>
        <v>650000</v>
      </c>
      <c r="AA6" s="36">
        <v>1300000</v>
      </c>
      <c r="AB6" s="36">
        <v>580000</v>
      </c>
      <c r="AC6" s="36">
        <f>U6*AB6</f>
        <v>1160000</v>
      </c>
      <c r="AD6" s="37">
        <v>140000</v>
      </c>
      <c r="AE6" s="37"/>
      <c r="AF6" s="37"/>
      <c r="AG6" s="36"/>
    </row>
    <row r="7" spans="1:34" ht="17.25" customHeight="1" x14ac:dyDescent="0.25">
      <c r="A7" s="12">
        <v>3</v>
      </c>
      <c r="B7" s="12"/>
      <c r="C7" s="32" t="s">
        <v>35</v>
      </c>
      <c r="D7" s="33">
        <v>44844.620138888888</v>
      </c>
      <c r="E7" s="32" t="s">
        <v>180</v>
      </c>
      <c r="F7" s="32" t="s">
        <v>181</v>
      </c>
      <c r="G7" s="33" t="s">
        <v>182</v>
      </c>
      <c r="H7" s="32" t="s">
        <v>58</v>
      </c>
      <c r="I7" s="32"/>
      <c r="J7" s="32" t="s">
        <v>89</v>
      </c>
      <c r="K7" s="32" t="s">
        <v>183</v>
      </c>
      <c r="L7" s="32" t="s">
        <v>43</v>
      </c>
      <c r="M7" s="32" t="s">
        <v>91</v>
      </c>
      <c r="N7" s="32" t="s">
        <v>171</v>
      </c>
      <c r="O7" s="32" t="s">
        <v>172</v>
      </c>
      <c r="P7" s="32" t="s">
        <v>173</v>
      </c>
      <c r="Q7" s="32" t="s">
        <v>48</v>
      </c>
      <c r="R7" s="32" t="s">
        <v>129</v>
      </c>
      <c r="S7" s="32" t="s">
        <v>50</v>
      </c>
      <c r="T7" s="34" t="s">
        <v>130</v>
      </c>
      <c r="U7" s="38">
        <v>3</v>
      </c>
      <c r="V7" s="36" t="s">
        <v>131</v>
      </c>
      <c r="W7" s="36">
        <v>1950000</v>
      </c>
      <c r="X7" s="36">
        <v>1950000</v>
      </c>
      <c r="Y7" s="36">
        <v>0</v>
      </c>
      <c r="Z7" s="36">
        <f t="shared" si="0"/>
        <v>1083333.3333333333</v>
      </c>
      <c r="AA7" s="36">
        <v>3250000</v>
      </c>
      <c r="AB7" s="36">
        <v>580000</v>
      </c>
      <c r="AC7" s="36">
        <v>2900000</v>
      </c>
      <c r="AD7" s="37">
        <v>350000</v>
      </c>
      <c r="AE7" s="37"/>
      <c r="AF7" s="37"/>
      <c r="AG7" s="36"/>
      <c r="AH7" s="1" t="s">
        <v>54</v>
      </c>
    </row>
    <row r="8" spans="1:34" ht="17.25" customHeight="1" x14ac:dyDescent="0.25">
      <c r="A8" s="12">
        <v>4</v>
      </c>
      <c r="B8" s="12"/>
      <c r="C8" s="32" t="s">
        <v>35</v>
      </c>
      <c r="D8" s="33">
        <v>44879.613888888889</v>
      </c>
      <c r="E8" s="32" t="s">
        <v>184</v>
      </c>
      <c r="F8" s="32" t="s">
        <v>185</v>
      </c>
      <c r="G8" s="33" t="s">
        <v>186</v>
      </c>
      <c r="H8" s="32" t="s">
        <v>58</v>
      </c>
      <c r="I8" s="32"/>
      <c r="J8" s="32" t="s">
        <v>89</v>
      </c>
      <c r="K8" s="32" t="s">
        <v>187</v>
      </c>
      <c r="L8" s="32" t="s">
        <v>43</v>
      </c>
      <c r="M8" s="32" t="s">
        <v>91</v>
      </c>
      <c r="N8" s="32" t="s">
        <v>171</v>
      </c>
      <c r="O8" s="32" t="s">
        <v>172</v>
      </c>
      <c r="P8" s="32" t="s">
        <v>173</v>
      </c>
      <c r="Q8" s="32" t="s">
        <v>48</v>
      </c>
      <c r="R8" s="32" t="s">
        <v>174</v>
      </c>
      <c r="S8" s="32" t="s">
        <v>50</v>
      </c>
      <c r="T8" s="34" t="s">
        <v>175</v>
      </c>
      <c r="U8" s="35">
        <v>2</v>
      </c>
      <c r="V8" s="32" t="s">
        <v>81</v>
      </c>
      <c r="W8" s="36">
        <v>1300000</v>
      </c>
      <c r="X8" s="36">
        <v>1300000</v>
      </c>
      <c r="Y8" s="36">
        <v>0</v>
      </c>
      <c r="Z8" s="36">
        <f t="shared" si="0"/>
        <v>1625000</v>
      </c>
      <c r="AA8" s="36">
        <v>3250000</v>
      </c>
      <c r="AB8" s="36">
        <v>580000</v>
      </c>
      <c r="AC8" s="36">
        <v>2900000</v>
      </c>
      <c r="AD8" s="37">
        <v>350000</v>
      </c>
      <c r="AE8" s="37"/>
      <c r="AF8" s="37"/>
      <c r="AG8" s="36"/>
    </row>
    <row r="9" spans="1:34" ht="17.25" customHeight="1" x14ac:dyDescent="0.25">
      <c r="A9" s="12">
        <v>5</v>
      </c>
      <c r="B9" s="12"/>
      <c r="C9" s="32" t="s">
        <v>35</v>
      </c>
      <c r="D9" s="33">
        <v>44879.613888888889</v>
      </c>
      <c r="E9" s="32" t="s">
        <v>188</v>
      </c>
      <c r="F9" s="32" t="s">
        <v>189</v>
      </c>
      <c r="G9" s="33" t="s">
        <v>190</v>
      </c>
      <c r="H9" s="32" t="s">
        <v>58</v>
      </c>
      <c r="I9" s="32"/>
      <c r="J9" s="32" t="s">
        <v>89</v>
      </c>
      <c r="K9" s="32" t="s">
        <v>191</v>
      </c>
      <c r="L9" s="32" t="s">
        <v>43</v>
      </c>
      <c r="M9" s="32" t="s">
        <v>91</v>
      </c>
      <c r="N9" s="32" t="s">
        <v>171</v>
      </c>
      <c r="O9" s="32" t="s">
        <v>172</v>
      </c>
      <c r="P9" s="32" t="s">
        <v>173</v>
      </c>
      <c r="Q9" s="32" t="s">
        <v>48</v>
      </c>
      <c r="R9" s="32" t="s">
        <v>174</v>
      </c>
      <c r="S9" s="32" t="s">
        <v>50</v>
      </c>
      <c r="T9" s="34" t="s">
        <v>175</v>
      </c>
      <c r="U9" s="35">
        <v>2</v>
      </c>
      <c r="V9" s="32" t="s">
        <v>81</v>
      </c>
      <c r="W9" s="36">
        <v>1300000</v>
      </c>
      <c r="X9" s="36">
        <v>1300000</v>
      </c>
      <c r="Y9" s="36">
        <v>0</v>
      </c>
      <c r="Z9" s="36">
        <f t="shared" si="0"/>
        <v>1625000</v>
      </c>
      <c r="AA9" s="36">
        <v>3250000</v>
      </c>
      <c r="AB9" s="36">
        <v>580000</v>
      </c>
      <c r="AC9" s="36">
        <v>2900000</v>
      </c>
      <c r="AD9" s="37">
        <v>350000</v>
      </c>
      <c r="AE9" s="37"/>
      <c r="AF9" s="37"/>
      <c r="AG9" s="36"/>
    </row>
    <row r="10" spans="1:34" ht="17.25" customHeight="1" x14ac:dyDescent="0.25">
      <c r="A10" s="12">
        <v>6</v>
      </c>
      <c r="B10" s="12"/>
      <c r="C10" s="32" t="s">
        <v>35</v>
      </c>
      <c r="D10" s="33">
        <v>44879.613888888889</v>
      </c>
      <c r="E10" s="32" t="s">
        <v>192</v>
      </c>
      <c r="F10" s="32" t="s">
        <v>193</v>
      </c>
      <c r="G10" s="33" t="s">
        <v>194</v>
      </c>
      <c r="H10" s="32" t="s">
        <v>58</v>
      </c>
      <c r="I10" s="32"/>
      <c r="J10" s="32" t="s">
        <v>89</v>
      </c>
      <c r="K10" s="32" t="s">
        <v>195</v>
      </c>
      <c r="L10" s="32" t="s">
        <v>43</v>
      </c>
      <c r="M10" s="32" t="s">
        <v>91</v>
      </c>
      <c r="N10" s="32" t="s">
        <v>171</v>
      </c>
      <c r="O10" s="32" t="s">
        <v>172</v>
      </c>
      <c r="P10" s="32" t="s">
        <v>173</v>
      </c>
      <c r="Q10" s="32" t="s">
        <v>48</v>
      </c>
      <c r="R10" s="32" t="s">
        <v>174</v>
      </c>
      <c r="S10" s="32" t="s">
        <v>50</v>
      </c>
      <c r="T10" s="34" t="s">
        <v>175</v>
      </c>
      <c r="U10" s="35">
        <v>2</v>
      </c>
      <c r="V10" s="32" t="s">
        <v>81</v>
      </c>
      <c r="W10" s="36">
        <v>1300000</v>
      </c>
      <c r="X10" s="36">
        <v>1300000</v>
      </c>
      <c r="Y10" s="36">
        <v>0</v>
      </c>
      <c r="Z10" s="36">
        <f t="shared" si="0"/>
        <v>650000</v>
      </c>
      <c r="AA10" s="36">
        <v>1300000</v>
      </c>
      <c r="AB10" s="36">
        <v>580000</v>
      </c>
      <c r="AC10" s="36">
        <f>U10*AB10</f>
        <v>1160000</v>
      </c>
      <c r="AD10" s="37">
        <v>140000</v>
      </c>
      <c r="AE10" s="37"/>
      <c r="AF10" s="37"/>
      <c r="AG10" s="36"/>
    </row>
    <row r="11" spans="1:34" ht="17.25" customHeight="1" x14ac:dyDescent="0.25">
      <c r="A11" s="12">
        <v>7</v>
      </c>
      <c r="B11" s="12"/>
      <c r="C11" s="32" t="s">
        <v>35</v>
      </c>
      <c r="D11" s="33">
        <v>44924.333333333336</v>
      </c>
      <c r="E11" s="32" t="s">
        <v>196</v>
      </c>
      <c r="F11" s="32" t="s">
        <v>197</v>
      </c>
      <c r="G11" s="33" t="s">
        <v>198</v>
      </c>
      <c r="H11" s="32" t="s">
        <v>58</v>
      </c>
      <c r="I11" s="32"/>
      <c r="J11" s="32" t="s">
        <v>89</v>
      </c>
      <c r="K11" s="32" t="s">
        <v>199</v>
      </c>
      <c r="L11" s="32" t="s">
        <v>43</v>
      </c>
      <c r="M11" s="32" t="s">
        <v>91</v>
      </c>
      <c r="N11" s="32" t="s">
        <v>171</v>
      </c>
      <c r="O11" s="32" t="s">
        <v>172</v>
      </c>
      <c r="P11" s="32" t="s">
        <v>173</v>
      </c>
      <c r="Q11" s="32" t="s">
        <v>48</v>
      </c>
      <c r="R11" s="32" t="s">
        <v>200</v>
      </c>
      <c r="S11" s="32" t="s">
        <v>50</v>
      </c>
      <c r="T11" s="34" t="s">
        <v>201</v>
      </c>
      <c r="U11" s="39">
        <v>3</v>
      </c>
      <c r="V11" s="32" t="s">
        <v>81</v>
      </c>
      <c r="W11" s="36">
        <v>1950000</v>
      </c>
      <c r="X11" s="36">
        <v>1950000</v>
      </c>
      <c r="Y11" s="36">
        <v>0</v>
      </c>
      <c r="Z11" s="36">
        <f t="shared" si="0"/>
        <v>650000</v>
      </c>
      <c r="AA11" s="36">
        <v>1950000</v>
      </c>
      <c r="AB11" s="36">
        <v>580000</v>
      </c>
      <c r="AC11" s="36">
        <f>U11*AB11</f>
        <v>1740000</v>
      </c>
      <c r="AD11" s="37">
        <v>210000</v>
      </c>
      <c r="AE11" s="37"/>
      <c r="AF11" s="37"/>
      <c r="AG11" s="36"/>
    </row>
    <row r="12" spans="1:34" ht="17.25" customHeight="1" x14ac:dyDescent="0.25">
      <c r="A12" s="12">
        <v>8</v>
      </c>
      <c r="B12" s="12"/>
      <c r="C12" s="32" t="s">
        <v>35</v>
      </c>
      <c r="D12" s="33">
        <v>44924.333333333336</v>
      </c>
      <c r="E12" s="32" t="s">
        <v>202</v>
      </c>
      <c r="F12" s="32" t="s">
        <v>203</v>
      </c>
      <c r="G12" s="33" t="s">
        <v>204</v>
      </c>
      <c r="H12" s="32" t="s">
        <v>58</v>
      </c>
      <c r="I12" s="32"/>
      <c r="J12" s="32" t="s">
        <v>89</v>
      </c>
      <c r="K12" s="32" t="s">
        <v>205</v>
      </c>
      <c r="L12" s="32" t="s">
        <v>43</v>
      </c>
      <c r="M12" s="32" t="s">
        <v>91</v>
      </c>
      <c r="N12" s="32" t="s">
        <v>171</v>
      </c>
      <c r="O12" s="32" t="s">
        <v>172</v>
      </c>
      <c r="P12" s="32" t="s">
        <v>173</v>
      </c>
      <c r="Q12" s="32" t="s">
        <v>48</v>
      </c>
      <c r="R12" s="32" t="s">
        <v>200</v>
      </c>
      <c r="S12" s="32" t="s">
        <v>50</v>
      </c>
      <c r="T12" s="34" t="s">
        <v>201</v>
      </c>
      <c r="U12" s="39">
        <v>3</v>
      </c>
      <c r="V12" s="32" t="s">
        <v>81</v>
      </c>
      <c r="W12" s="36">
        <v>1950000</v>
      </c>
      <c r="X12" s="36">
        <v>1950000</v>
      </c>
      <c r="Y12" s="36">
        <v>0</v>
      </c>
      <c r="Z12" s="36">
        <f t="shared" si="0"/>
        <v>650000</v>
      </c>
      <c r="AA12" s="36">
        <v>1950000</v>
      </c>
      <c r="AB12" s="36">
        <v>580000</v>
      </c>
      <c r="AC12" s="36">
        <f>U12*AB12</f>
        <v>1740000</v>
      </c>
      <c r="AD12" s="37">
        <v>210000</v>
      </c>
      <c r="AE12" s="37"/>
      <c r="AF12" s="37"/>
      <c r="AG12" s="36"/>
    </row>
    <row r="13" spans="1:34" ht="17.25" customHeight="1" x14ac:dyDescent="0.25">
      <c r="A13" s="12">
        <v>9</v>
      </c>
      <c r="B13" s="12"/>
      <c r="C13" s="32" t="s">
        <v>35</v>
      </c>
      <c r="D13" s="33">
        <v>44879.613888888889</v>
      </c>
      <c r="E13" s="32" t="s">
        <v>206</v>
      </c>
      <c r="F13" s="32" t="s">
        <v>207</v>
      </c>
      <c r="G13" s="33" t="s">
        <v>208</v>
      </c>
      <c r="H13" s="32" t="s">
        <v>58</v>
      </c>
      <c r="I13" s="32"/>
      <c r="J13" s="32" t="s">
        <v>89</v>
      </c>
      <c r="K13" s="32" t="s">
        <v>209</v>
      </c>
      <c r="L13" s="32" t="s">
        <v>43</v>
      </c>
      <c r="M13" s="32" t="s">
        <v>91</v>
      </c>
      <c r="N13" s="32" t="s">
        <v>171</v>
      </c>
      <c r="O13" s="32" t="s">
        <v>172</v>
      </c>
      <c r="P13" s="32" t="s">
        <v>173</v>
      </c>
      <c r="Q13" s="32" t="s">
        <v>48</v>
      </c>
      <c r="R13" s="32" t="s">
        <v>174</v>
      </c>
      <c r="S13" s="32" t="s">
        <v>50</v>
      </c>
      <c r="T13" s="34" t="s">
        <v>175</v>
      </c>
      <c r="U13" s="35">
        <v>2</v>
      </c>
      <c r="V13" s="32" t="s">
        <v>81</v>
      </c>
      <c r="W13" s="36">
        <v>1300000</v>
      </c>
      <c r="X13" s="36">
        <v>1300000</v>
      </c>
      <c r="Y13" s="36">
        <v>0</v>
      </c>
      <c r="Z13" s="36">
        <f t="shared" si="0"/>
        <v>2450000</v>
      </c>
      <c r="AA13" s="36">
        <f>3250000+1650000</f>
        <v>4900000</v>
      </c>
      <c r="AB13" s="36">
        <v>580000</v>
      </c>
      <c r="AC13" s="36">
        <f>2900000+1650000</f>
        <v>4550000</v>
      </c>
      <c r="AD13" s="37">
        <v>350000</v>
      </c>
      <c r="AE13" s="37"/>
      <c r="AF13" s="37"/>
      <c r="AG13" s="36"/>
    </row>
    <row r="14" spans="1:34" ht="17.25" customHeight="1" x14ac:dyDescent="0.25">
      <c r="A14" s="12">
        <v>10</v>
      </c>
      <c r="B14" s="12"/>
      <c r="C14" s="32" t="s">
        <v>35</v>
      </c>
      <c r="D14" s="33">
        <v>44879.613888888889</v>
      </c>
      <c r="E14" s="32" t="s">
        <v>210</v>
      </c>
      <c r="F14" s="32" t="s">
        <v>211</v>
      </c>
      <c r="G14" s="33" t="s">
        <v>212</v>
      </c>
      <c r="H14" s="32" t="s">
        <v>58</v>
      </c>
      <c r="I14" s="32"/>
      <c r="J14" s="32" t="s">
        <v>89</v>
      </c>
      <c r="K14" s="32" t="s">
        <v>213</v>
      </c>
      <c r="L14" s="32" t="s">
        <v>43</v>
      </c>
      <c r="M14" s="32" t="s">
        <v>91</v>
      </c>
      <c r="N14" s="32" t="s">
        <v>171</v>
      </c>
      <c r="O14" s="32" t="s">
        <v>172</v>
      </c>
      <c r="P14" s="32" t="s">
        <v>173</v>
      </c>
      <c r="Q14" s="32" t="s">
        <v>48</v>
      </c>
      <c r="R14" s="32" t="s">
        <v>174</v>
      </c>
      <c r="S14" s="32" t="s">
        <v>50</v>
      </c>
      <c r="T14" s="34" t="s">
        <v>175</v>
      </c>
      <c r="U14" s="35">
        <v>2</v>
      </c>
      <c r="V14" s="32" t="s">
        <v>81</v>
      </c>
      <c r="W14" s="36">
        <v>1300000</v>
      </c>
      <c r="X14" s="36">
        <v>1300000</v>
      </c>
      <c r="Y14" s="36">
        <v>0</v>
      </c>
      <c r="Z14" s="36">
        <f t="shared" si="0"/>
        <v>1625000</v>
      </c>
      <c r="AA14" s="36">
        <v>3250000</v>
      </c>
      <c r="AB14" s="36">
        <v>580000</v>
      </c>
      <c r="AC14" s="36">
        <v>2900000</v>
      </c>
      <c r="AD14" s="37">
        <v>350000</v>
      </c>
      <c r="AE14" s="37"/>
      <c r="AF14" s="37"/>
      <c r="AG14" s="36"/>
    </row>
    <row r="15" spans="1:34" ht="17.25" customHeight="1" x14ac:dyDescent="0.25">
      <c r="A15" s="12">
        <v>11</v>
      </c>
      <c r="B15" s="12"/>
      <c r="C15" s="32" t="s">
        <v>35</v>
      </c>
      <c r="D15" s="33">
        <v>44879.613888888889</v>
      </c>
      <c r="E15" s="32" t="s">
        <v>214</v>
      </c>
      <c r="F15" s="32" t="s">
        <v>215</v>
      </c>
      <c r="G15" s="33" t="s">
        <v>216</v>
      </c>
      <c r="H15" s="32" t="s">
        <v>58</v>
      </c>
      <c r="I15" s="32"/>
      <c r="J15" s="32" t="s">
        <v>89</v>
      </c>
      <c r="K15" s="32" t="s">
        <v>217</v>
      </c>
      <c r="L15" s="32" t="s">
        <v>43</v>
      </c>
      <c r="M15" s="32" t="s">
        <v>91</v>
      </c>
      <c r="N15" s="32" t="s">
        <v>171</v>
      </c>
      <c r="O15" s="32" t="s">
        <v>172</v>
      </c>
      <c r="P15" s="32" t="s">
        <v>173</v>
      </c>
      <c r="Q15" s="32" t="s">
        <v>48</v>
      </c>
      <c r="R15" s="32" t="s">
        <v>174</v>
      </c>
      <c r="S15" s="32" t="s">
        <v>50</v>
      </c>
      <c r="T15" s="34" t="s">
        <v>175</v>
      </c>
      <c r="U15" s="35">
        <v>2</v>
      </c>
      <c r="V15" s="32" t="s">
        <v>81</v>
      </c>
      <c r="W15" s="36">
        <v>1300000</v>
      </c>
      <c r="X15" s="36">
        <v>1300000</v>
      </c>
      <c r="Y15" s="36">
        <v>0</v>
      </c>
      <c r="Z15" s="36">
        <f t="shared" si="0"/>
        <v>650000</v>
      </c>
      <c r="AA15" s="36">
        <v>1300000</v>
      </c>
      <c r="AB15" s="36">
        <v>580000</v>
      </c>
      <c r="AC15" s="36">
        <f>U15*AB15</f>
        <v>1160000</v>
      </c>
      <c r="AD15" s="37">
        <v>140000</v>
      </c>
      <c r="AE15" s="37"/>
      <c r="AF15" s="37"/>
      <c r="AG15" s="36"/>
    </row>
    <row r="16" spans="1:34" ht="17.25" customHeight="1" x14ac:dyDescent="0.25">
      <c r="A16" s="12">
        <v>12</v>
      </c>
      <c r="B16" s="12"/>
      <c r="C16" s="32" t="s">
        <v>35</v>
      </c>
      <c r="D16" s="33">
        <v>44907.324305555558</v>
      </c>
      <c r="E16" s="32" t="s">
        <v>218</v>
      </c>
      <c r="F16" s="32" t="s">
        <v>219</v>
      </c>
      <c r="G16" s="33" t="s">
        <v>220</v>
      </c>
      <c r="H16" s="32" t="s">
        <v>58</v>
      </c>
      <c r="I16" s="32"/>
      <c r="J16" s="32" t="s">
        <v>89</v>
      </c>
      <c r="K16" s="32" t="s">
        <v>221</v>
      </c>
      <c r="L16" s="32" t="s">
        <v>43</v>
      </c>
      <c r="M16" s="32" t="s">
        <v>91</v>
      </c>
      <c r="N16" s="32" t="s">
        <v>171</v>
      </c>
      <c r="O16" s="32" t="s">
        <v>172</v>
      </c>
      <c r="P16" s="32" t="s">
        <v>173</v>
      </c>
      <c r="Q16" s="32" t="s">
        <v>48</v>
      </c>
      <c r="R16" s="32" t="s">
        <v>129</v>
      </c>
      <c r="S16" s="32" t="s">
        <v>50</v>
      </c>
      <c r="T16" s="34" t="s">
        <v>130</v>
      </c>
      <c r="U16" s="39">
        <v>3</v>
      </c>
      <c r="V16" s="32" t="s">
        <v>131</v>
      </c>
      <c r="W16" s="36">
        <v>1950000</v>
      </c>
      <c r="X16" s="36">
        <v>1950000</v>
      </c>
      <c r="Y16" s="36">
        <v>0</v>
      </c>
      <c r="Z16" s="36">
        <f t="shared" si="0"/>
        <v>1300000</v>
      </c>
      <c r="AA16" s="36">
        <v>3900000</v>
      </c>
      <c r="AB16" s="36">
        <v>580000</v>
      </c>
      <c r="AC16" s="36">
        <v>3480000</v>
      </c>
      <c r="AD16" s="37">
        <v>420000</v>
      </c>
      <c r="AE16" s="37"/>
      <c r="AF16" s="37"/>
      <c r="AG16" s="36"/>
    </row>
    <row r="17" spans="1:33" ht="17.25" customHeight="1" x14ac:dyDescent="0.25">
      <c r="A17" s="12">
        <v>13</v>
      </c>
      <c r="B17" s="12"/>
      <c r="C17" s="32" t="s">
        <v>35</v>
      </c>
      <c r="D17" s="33">
        <v>44879.613888888889</v>
      </c>
      <c r="E17" s="32" t="s">
        <v>222</v>
      </c>
      <c r="F17" s="32" t="s">
        <v>223</v>
      </c>
      <c r="G17" s="33" t="s">
        <v>224</v>
      </c>
      <c r="H17" s="32" t="s">
        <v>58</v>
      </c>
      <c r="I17" s="32"/>
      <c r="J17" s="32" t="s">
        <v>89</v>
      </c>
      <c r="K17" s="32" t="s">
        <v>225</v>
      </c>
      <c r="L17" s="32" t="s">
        <v>43</v>
      </c>
      <c r="M17" s="32" t="s">
        <v>91</v>
      </c>
      <c r="N17" s="32" t="s">
        <v>171</v>
      </c>
      <c r="O17" s="32" t="s">
        <v>172</v>
      </c>
      <c r="P17" s="32" t="s">
        <v>173</v>
      </c>
      <c r="Q17" s="32" t="s">
        <v>48</v>
      </c>
      <c r="R17" s="32" t="s">
        <v>174</v>
      </c>
      <c r="S17" s="32" t="s">
        <v>50</v>
      </c>
      <c r="T17" s="34" t="s">
        <v>175</v>
      </c>
      <c r="U17" s="35">
        <v>2</v>
      </c>
      <c r="V17" s="32" t="s">
        <v>81</v>
      </c>
      <c r="W17" s="36">
        <v>1300000</v>
      </c>
      <c r="X17" s="36">
        <v>1300000</v>
      </c>
      <c r="Y17" s="36">
        <v>0</v>
      </c>
      <c r="Z17" s="36">
        <f t="shared" si="0"/>
        <v>650000</v>
      </c>
      <c r="AA17" s="36">
        <v>1300000</v>
      </c>
      <c r="AB17" s="36">
        <v>580000</v>
      </c>
      <c r="AC17" s="36">
        <f>U17*AB17</f>
        <v>1160000</v>
      </c>
      <c r="AD17" s="37">
        <v>140000</v>
      </c>
      <c r="AE17" s="37"/>
      <c r="AF17" s="37"/>
      <c r="AG17" s="36"/>
    </row>
    <row r="18" spans="1:33" ht="17.25" customHeight="1" x14ac:dyDescent="0.25">
      <c r="A18" s="12">
        <v>14</v>
      </c>
      <c r="B18" s="12"/>
      <c r="C18" s="32" t="s">
        <v>35</v>
      </c>
      <c r="D18" s="33">
        <v>44879.613888888889</v>
      </c>
      <c r="E18" s="32" t="s">
        <v>226</v>
      </c>
      <c r="F18" s="32" t="s">
        <v>227</v>
      </c>
      <c r="G18" s="33" t="s">
        <v>228</v>
      </c>
      <c r="H18" s="32" t="s">
        <v>58</v>
      </c>
      <c r="I18" s="32"/>
      <c r="J18" s="32" t="s">
        <v>89</v>
      </c>
      <c r="K18" s="32" t="s">
        <v>229</v>
      </c>
      <c r="L18" s="32" t="s">
        <v>43</v>
      </c>
      <c r="M18" s="32" t="s">
        <v>91</v>
      </c>
      <c r="N18" s="32" t="s">
        <v>171</v>
      </c>
      <c r="O18" s="32" t="s">
        <v>172</v>
      </c>
      <c r="P18" s="32" t="s">
        <v>173</v>
      </c>
      <c r="Q18" s="32" t="s">
        <v>48</v>
      </c>
      <c r="R18" s="32" t="s">
        <v>174</v>
      </c>
      <c r="S18" s="32" t="s">
        <v>50</v>
      </c>
      <c r="T18" s="34" t="s">
        <v>175</v>
      </c>
      <c r="U18" s="35">
        <v>2</v>
      </c>
      <c r="V18" s="32" t="s">
        <v>81</v>
      </c>
      <c r="W18" s="36">
        <v>1300000</v>
      </c>
      <c r="X18" s="36">
        <v>1300000</v>
      </c>
      <c r="Y18" s="36">
        <v>0</v>
      </c>
      <c r="Z18" s="36">
        <f t="shared" si="0"/>
        <v>1625000</v>
      </c>
      <c r="AA18" s="36">
        <v>3250000</v>
      </c>
      <c r="AB18" s="36">
        <v>580000</v>
      </c>
      <c r="AC18" s="36">
        <v>2900000</v>
      </c>
      <c r="AD18" s="37">
        <v>350000</v>
      </c>
      <c r="AE18" s="37"/>
      <c r="AF18" s="37"/>
      <c r="AG18" s="36"/>
    </row>
    <row r="19" spans="1:33" x14ac:dyDescent="0.25">
      <c r="A19" s="57" t="s">
        <v>82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AA19" s="25">
        <f t="shared" ref="AA19:AC19" si="1">SUM(AA5:AA18)</f>
        <v>35450000</v>
      </c>
      <c r="AB19" s="25">
        <f t="shared" si="1"/>
        <v>8120000</v>
      </c>
      <c r="AC19" s="25">
        <f t="shared" si="1"/>
        <v>31810000</v>
      </c>
      <c r="AD19" s="25">
        <f>SUM(AD5:AD18)</f>
        <v>3640000</v>
      </c>
      <c r="AE19" s="25"/>
      <c r="AF19" s="25"/>
      <c r="AG19" s="26"/>
    </row>
    <row r="21" spans="1:33" x14ac:dyDescent="0.25">
      <c r="P21" s="58" t="s">
        <v>83</v>
      </c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</row>
    <row r="22" spans="1:33" x14ac:dyDescent="0.25">
      <c r="P22" s="58" t="s">
        <v>84</v>
      </c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1:33" x14ac:dyDescent="0.25">
      <c r="P23" s="28"/>
      <c r="Q23" s="28"/>
      <c r="R23" s="28"/>
      <c r="S23" s="28"/>
      <c r="T23" s="29"/>
      <c r="U23" s="30"/>
      <c r="V23" s="31"/>
      <c r="W23" s="31"/>
      <c r="X23" s="31"/>
      <c r="Y23" s="31"/>
      <c r="Z23" s="31"/>
      <c r="AA23" s="31"/>
      <c r="AB23" s="31"/>
      <c r="AC23" s="31"/>
      <c r="AG23" s="31"/>
    </row>
    <row r="24" spans="1:33" x14ac:dyDescent="0.25">
      <c r="P24" s="28"/>
      <c r="Q24" s="28"/>
      <c r="R24" s="28"/>
      <c r="S24" s="28"/>
      <c r="T24" s="29"/>
      <c r="U24" s="30"/>
      <c r="V24" s="31"/>
      <c r="W24" s="31"/>
      <c r="X24" s="31"/>
      <c r="Y24" s="31"/>
      <c r="Z24" s="31"/>
      <c r="AA24" s="31"/>
      <c r="AB24" s="31"/>
      <c r="AC24" s="31"/>
      <c r="AG24" s="31"/>
    </row>
    <row r="25" spans="1:33" x14ac:dyDescent="0.25">
      <c r="P25" s="28"/>
      <c r="Q25" s="28"/>
      <c r="R25" s="28"/>
      <c r="S25" s="28"/>
      <c r="T25" s="29"/>
      <c r="U25" s="30"/>
      <c r="V25" s="31"/>
      <c r="W25" s="31"/>
      <c r="X25" s="31"/>
      <c r="Y25" s="31"/>
      <c r="Z25" s="31"/>
      <c r="AA25" s="31"/>
      <c r="AB25" s="31"/>
      <c r="AC25" s="31"/>
      <c r="AG25" s="31"/>
    </row>
    <row r="26" spans="1:33" x14ac:dyDescent="0.25">
      <c r="P26" s="58" t="s">
        <v>85</v>
      </c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</row>
  </sheetData>
  <mergeCells count="5">
    <mergeCell ref="A2:AG2"/>
    <mergeCell ref="A19:P19"/>
    <mergeCell ref="P21:AG21"/>
    <mergeCell ref="P22:AG22"/>
    <mergeCell ref="P26:AG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13"/>
  <sheetViews>
    <sheetView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12"/>
      <c r="C5" s="32" t="s">
        <v>35</v>
      </c>
      <c r="D5" s="33">
        <v>44881.328472222223</v>
      </c>
      <c r="E5" s="32" t="s">
        <v>230</v>
      </c>
      <c r="F5" s="32" t="s">
        <v>231</v>
      </c>
      <c r="G5" s="33" t="s">
        <v>232</v>
      </c>
      <c r="H5" s="32" t="s">
        <v>58</v>
      </c>
      <c r="I5" s="32"/>
      <c r="J5" s="32" t="s">
        <v>89</v>
      </c>
      <c r="K5" s="32" t="s">
        <v>233</v>
      </c>
      <c r="L5" s="32" t="s">
        <v>43</v>
      </c>
      <c r="M5" s="32" t="s">
        <v>91</v>
      </c>
      <c r="N5" s="32" t="s">
        <v>234</v>
      </c>
      <c r="O5" s="32" t="s">
        <v>235</v>
      </c>
      <c r="P5" s="32" t="s">
        <v>236</v>
      </c>
      <c r="Q5" s="32" t="s">
        <v>48</v>
      </c>
      <c r="R5" s="32" t="s">
        <v>237</v>
      </c>
      <c r="S5" s="32" t="s">
        <v>50</v>
      </c>
      <c r="T5" s="34" t="s">
        <v>238</v>
      </c>
      <c r="U5" s="35">
        <v>3</v>
      </c>
      <c r="V5" s="32" t="s">
        <v>131</v>
      </c>
      <c r="W5" s="36">
        <v>1950000</v>
      </c>
      <c r="X5" s="36">
        <v>1950000</v>
      </c>
      <c r="Y5" s="36">
        <v>0</v>
      </c>
      <c r="Z5" s="36">
        <f>AA5/U5</f>
        <v>650000</v>
      </c>
      <c r="AA5" s="36">
        <v>1950000</v>
      </c>
      <c r="AB5" s="36">
        <v>580000</v>
      </c>
      <c r="AC5" s="36">
        <f>U5*AB5</f>
        <v>1740000</v>
      </c>
      <c r="AD5" s="37">
        <v>210000</v>
      </c>
      <c r="AE5" s="37"/>
      <c r="AF5" s="37"/>
      <c r="AG5" s="36"/>
    </row>
    <row r="6" spans="1:34" x14ac:dyDescent="0.25">
      <c r="A6" s="57" t="s">
        <v>82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AA6" s="25">
        <f t="shared" ref="AA6:AC6" si="0">SUM(AA5:AA5)</f>
        <v>1950000</v>
      </c>
      <c r="AB6" s="25">
        <f t="shared" si="0"/>
        <v>580000</v>
      </c>
      <c r="AC6" s="25">
        <f t="shared" si="0"/>
        <v>1740000</v>
      </c>
      <c r="AD6" s="25">
        <f>SUM(AD5:AD5)</f>
        <v>210000</v>
      </c>
      <c r="AE6" s="25"/>
      <c r="AF6" s="25"/>
      <c r="AG6" s="26"/>
    </row>
    <row r="8" spans="1:34" x14ac:dyDescent="0.25">
      <c r="P8" s="58" t="s">
        <v>83</v>
      </c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4" x14ac:dyDescent="0.25">
      <c r="P9" s="58" t="s">
        <v>84</v>
      </c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</row>
    <row r="10" spans="1:34" ht="14.45" x14ac:dyDescent="0.3">
      <c r="P10" s="28"/>
      <c r="Q10" s="28"/>
      <c r="R10" s="28"/>
      <c r="S10" s="28"/>
      <c r="T10" s="29"/>
      <c r="U10" s="30"/>
      <c r="V10" s="31"/>
      <c r="W10" s="31"/>
      <c r="X10" s="31"/>
      <c r="Y10" s="31"/>
      <c r="Z10" s="31"/>
      <c r="AA10" s="31"/>
      <c r="AB10" s="31"/>
      <c r="AC10" s="31"/>
      <c r="AG10" s="31"/>
    </row>
    <row r="11" spans="1:34" ht="14.45" x14ac:dyDescent="0.3">
      <c r="P11" s="28"/>
      <c r="Q11" s="28"/>
      <c r="R11" s="28"/>
      <c r="S11" s="28"/>
      <c r="T11" s="29"/>
      <c r="U11" s="30"/>
      <c r="V11" s="31"/>
      <c r="W11" s="31"/>
      <c r="X11" s="31"/>
      <c r="Y11" s="31"/>
      <c r="Z11" s="31"/>
      <c r="AA11" s="31"/>
      <c r="AB11" s="31"/>
      <c r="AC11" s="31"/>
      <c r="AG11" s="31"/>
    </row>
    <row r="12" spans="1:34" ht="14.45" x14ac:dyDescent="0.3">
      <c r="P12" s="28"/>
      <c r="Q12" s="28"/>
      <c r="R12" s="28"/>
      <c r="S12" s="28"/>
      <c r="T12" s="29"/>
      <c r="U12" s="30"/>
      <c r="V12" s="31"/>
      <c r="W12" s="31"/>
      <c r="X12" s="31"/>
      <c r="Y12" s="31"/>
      <c r="Z12" s="31"/>
      <c r="AA12" s="31"/>
      <c r="AB12" s="31"/>
      <c r="AC12" s="31"/>
      <c r="AG12" s="31"/>
    </row>
    <row r="13" spans="1:34" x14ac:dyDescent="0.25">
      <c r="P13" s="58" t="s">
        <v>85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</sheetData>
  <mergeCells count="5">
    <mergeCell ref="A2:AG2"/>
    <mergeCell ref="A6:P6"/>
    <mergeCell ref="P8:AG8"/>
    <mergeCell ref="P9:AG9"/>
    <mergeCell ref="P13:AG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13"/>
  <sheetViews>
    <sheetView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33">
        <v>44901</v>
      </c>
      <c r="C5" s="33" t="s">
        <v>132</v>
      </c>
      <c r="D5" s="33">
        <v>44902.629166666666</v>
      </c>
      <c r="E5" s="32" t="s">
        <v>239</v>
      </c>
      <c r="F5" s="32" t="s">
        <v>240</v>
      </c>
      <c r="G5" s="33" t="s">
        <v>241</v>
      </c>
      <c r="H5" s="32" t="s">
        <v>39</v>
      </c>
      <c r="I5" s="32"/>
      <c r="J5" s="32" t="s">
        <v>89</v>
      </c>
      <c r="K5" s="32" t="s">
        <v>242</v>
      </c>
      <c r="L5" s="32" t="s">
        <v>43</v>
      </c>
      <c r="M5" s="32" t="s">
        <v>91</v>
      </c>
      <c r="N5" s="32" t="s">
        <v>162</v>
      </c>
      <c r="O5" s="32" t="s">
        <v>243</v>
      </c>
      <c r="P5" s="32" t="s">
        <v>244</v>
      </c>
      <c r="Q5" s="32" t="s">
        <v>48</v>
      </c>
      <c r="R5" s="32" t="s">
        <v>245</v>
      </c>
      <c r="S5" s="32" t="s">
        <v>50</v>
      </c>
      <c r="T5" s="32" t="s">
        <v>246</v>
      </c>
      <c r="U5" s="38">
        <v>3</v>
      </c>
      <c r="V5" s="36" t="s">
        <v>96</v>
      </c>
      <c r="W5" s="36">
        <v>1950000</v>
      </c>
      <c r="X5" s="36">
        <v>1950000</v>
      </c>
      <c r="Y5" s="36">
        <v>0</v>
      </c>
      <c r="Z5" s="36">
        <f>AA5/U5</f>
        <v>1733333.3333333333</v>
      </c>
      <c r="AA5" s="36">
        <v>5200000</v>
      </c>
      <c r="AB5" s="36">
        <v>580000</v>
      </c>
      <c r="AC5" s="36">
        <v>4640000</v>
      </c>
      <c r="AD5" s="37">
        <v>560000</v>
      </c>
      <c r="AE5" s="37"/>
      <c r="AF5" s="37"/>
      <c r="AG5" s="36"/>
    </row>
    <row r="6" spans="1:34" x14ac:dyDescent="0.25">
      <c r="A6" s="57" t="s">
        <v>82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AA6" s="25">
        <f t="shared" ref="AA6:AC6" si="0">SUM(AA5:AA5)</f>
        <v>5200000</v>
      </c>
      <c r="AB6" s="25">
        <f t="shared" si="0"/>
        <v>580000</v>
      </c>
      <c r="AC6" s="25">
        <f t="shared" si="0"/>
        <v>4640000</v>
      </c>
      <c r="AD6" s="25">
        <f>SUM(AD5:AD5)</f>
        <v>560000</v>
      </c>
      <c r="AE6" s="25"/>
      <c r="AF6" s="25"/>
      <c r="AG6" s="26"/>
    </row>
    <row r="8" spans="1:34" x14ac:dyDescent="0.25">
      <c r="P8" s="58" t="s">
        <v>83</v>
      </c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4" x14ac:dyDescent="0.25">
      <c r="P9" s="58" t="s">
        <v>84</v>
      </c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</row>
    <row r="10" spans="1:34" ht="14.45" x14ac:dyDescent="0.3">
      <c r="P10" s="28"/>
      <c r="Q10" s="28"/>
      <c r="R10" s="28"/>
      <c r="S10" s="28"/>
      <c r="T10" s="29"/>
      <c r="U10" s="30"/>
      <c r="V10" s="31"/>
      <c r="W10" s="31"/>
      <c r="X10" s="31"/>
      <c r="Y10" s="31"/>
      <c r="Z10" s="31"/>
      <c r="AA10" s="31"/>
      <c r="AB10" s="31"/>
      <c r="AC10" s="31"/>
      <c r="AG10" s="31"/>
    </row>
    <row r="11" spans="1:34" ht="14.45" x14ac:dyDescent="0.3">
      <c r="P11" s="28"/>
      <c r="Q11" s="28"/>
      <c r="R11" s="28"/>
      <c r="S11" s="28"/>
      <c r="T11" s="29"/>
      <c r="U11" s="30"/>
      <c r="V11" s="31"/>
      <c r="W11" s="31"/>
      <c r="X11" s="31"/>
      <c r="Y11" s="31"/>
      <c r="Z11" s="31"/>
      <c r="AA11" s="31"/>
      <c r="AB11" s="31"/>
      <c r="AC11" s="31"/>
      <c r="AG11" s="31"/>
    </row>
    <row r="12" spans="1:34" ht="14.45" x14ac:dyDescent="0.3">
      <c r="P12" s="28"/>
      <c r="Q12" s="28"/>
      <c r="R12" s="28"/>
      <c r="S12" s="28"/>
      <c r="T12" s="29"/>
      <c r="U12" s="30"/>
      <c r="V12" s="31"/>
      <c r="W12" s="31"/>
      <c r="X12" s="31"/>
      <c r="Y12" s="31"/>
      <c r="Z12" s="31"/>
      <c r="AA12" s="31"/>
      <c r="AB12" s="31"/>
      <c r="AC12" s="31"/>
      <c r="AG12" s="31"/>
    </row>
    <row r="13" spans="1:34" x14ac:dyDescent="0.25">
      <c r="P13" s="58" t="s">
        <v>85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</sheetData>
  <mergeCells count="5">
    <mergeCell ref="A2:AG2"/>
    <mergeCell ref="A6:P6"/>
    <mergeCell ref="P8:AG8"/>
    <mergeCell ref="P9:AG9"/>
    <mergeCell ref="P13:AG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H13"/>
  <sheetViews>
    <sheetView workbookViewId="0">
      <selection activeCell="P26" sqref="P26"/>
    </sheetView>
  </sheetViews>
  <sheetFormatPr defaultRowHeight="15" x14ac:dyDescent="0.25"/>
  <cols>
    <col min="1" max="1" width="4.85546875" style="11" customWidth="1"/>
    <col min="2" max="2" width="4.85546875" style="11" hidden="1" customWidth="1"/>
    <col min="3" max="3" width="9.140625" style="1" hidden="1" customWidth="1"/>
    <col min="4" max="4" width="11.42578125" style="27" hidden="1" customWidth="1"/>
    <col min="5" max="5" width="12.85546875" style="1" customWidth="1"/>
    <col min="6" max="6" width="24" style="1" customWidth="1"/>
    <col min="7" max="7" width="9.140625" style="27" customWidth="1"/>
    <col min="8" max="9" width="9.140625" style="1" hidden="1" customWidth="1"/>
    <col min="10" max="10" width="17.85546875" style="1" hidden="1" customWidth="1"/>
    <col min="11" max="11" width="8.140625" style="1" hidden="1" customWidth="1"/>
    <col min="12" max="13" width="9.140625" style="1" hidden="1" customWidth="1"/>
    <col min="14" max="14" width="9.140625" style="1" customWidth="1"/>
    <col min="15" max="15" width="9.140625" style="1" hidden="1" customWidth="1"/>
    <col min="16" max="16" width="27.28515625" style="1" customWidth="1"/>
    <col min="17" max="19" width="9.140625" style="1" hidden="1" customWidth="1"/>
    <col min="20" max="20" width="25" style="22" hidden="1" customWidth="1"/>
    <col min="21" max="21" width="6.5703125" style="23" hidden="1" customWidth="1"/>
    <col min="22" max="22" width="9.140625" style="24" hidden="1" customWidth="1"/>
    <col min="23" max="26" width="10.42578125" style="24" hidden="1" customWidth="1"/>
    <col min="27" max="27" width="12.5703125" style="24" customWidth="1"/>
    <col min="28" max="28" width="12.5703125" style="24" hidden="1" customWidth="1"/>
    <col min="29" max="29" width="12.5703125" style="24" customWidth="1"/>
    <col min="30" max="32" width="12.5703125" style="31" customWidth="1"/>
    <col min="33" max="33" width="7.7109375" style="24" customWidth="1"/>
    <col min="34" max="34" width="9.140625" style="1" hidden="1" customWidth="1"/>
    <col min="260" max="260" width="4.85546875" customWidth="1"/>
    <col min="261" max="261" width="0" hidden="1" customWidth="1"/>
    <col min="262" max="262" width="11.42578125" customWidth="1"/>
    <col min="263" max="263" width="12.85546875" customWidth="1"/>
    <col min="264" max="264" width="24" customWidth="1"/>
    <col min="265" max="267" width="9.140625" customWidth="1"/>
    <col min="268" max="268" width="17.85546875" customWidth="1"/>
    <col min="269" max="269" width="8.140625" customWidth="1"/>
    <col min="270" max="277" width="0" hidden="1" customWidth="1"/>
    <col min="278" max="278" width="25" customWidth="1"/>
    <col min="279" max="279" width="6.5703125" customWidth="1"/>
    <col min="280" max="283" width="0" hidden="1" customWidth="1"/>
    <col min="284" max="284" width="10.42578125" customWidth="1"/>
    <col min="285" max="288" width="12.5703125" customWidth="1"/>
    <col min="289" max="289" width="7.7109375" customWidth="1"/>
    <col min="290" max="290" width="0" hidden="1" customWidth="1"/>
    <col min="516" max="516" width="4.85546875" customWidth="1"/>
    <col min="517" max="517" width="0" hidden="1" customWidth="1"/>
    <col min="518" max="518" width="11.42578125" customWidth="1"/>
    <col min="519" max="519" width="12.85546875" customWidth="1"/>
    <col min="520" max="520" width="24" customWidth="1"/>
    <col min="521" max="523" width="9.140625" customWidth="1"/>
    <col min="524" max="524" width="17.85546875" customWidth="1"/>
    <col min="525" max="525" width="8.140625" customWidth="1"/>
    <col min="526" max="533" width="0" hidden="1" customWidth="1"/>
    <col min="534" max="534" width="25" customWidth="1"/>
    <col min="535" max="535" width="6.5703125" customWidth="1"/>
    <col min="536" max="539" width="0" hidden="1" customWidth="1"/>
    <col min="540" max="540" width="10.42578125" customWidth="1"/>
    <col min="541" max="544" width="12.5703125" customWidth="1"/>
    <col min="545" max="545" width="7.7109375" customWidth="1"/>
    <col min="546" max="546" width="0" hidden="1" customWidth="1"/>
    <col min="772" max="772" width="4.85546875" customWidth="1"/>
    <col min="773" max="773" width="0" hidden="1" customWidth="1"/>
    <col min="774" max="774" width="11.42578125" customWidth="1"/>
    <col min="775" max="775" width="12.85546875" customWidth="1"/>
    <col min="776" max="776" width="24" customWidth="1"/>
    <col min="777" max="779" width="9.140625" customWidth="1"/>
    <col min="780" max="780" width="17.85546875" customWidth="1"/>
    <col min="781" max="781" width="8.140625" customWidth="1"/>
    <col min="782" max="789" width="0" hidden="1" customWidth="1"/>
    <col min="790" max="790" width="25" customWidth="1"/>
    <col min="791" max="791" width="6.5703125" customWidth="1"/>
    <col min="792" max="795" width="0" hidden="1" customWidth="1"/>
    <col min="796" max="796" width="10.42578125" customWidth="1"/>
    <col min="797" max="800" width="12.5703125" customWidth="1"/>
    <col min="801" max="801" width="7.7109375" customWidth="1"/>
    <col min="802" max="802" width="0" hidden="1" customWidth="1"/>
    <col min="1028" max="1028" width="4.85546875" customWidth="1"/>
    <col min="1029" max="1029" width="0" hidden="1" customWidth="1"/>
    <col min="1030" max="1030" width="11.42578125" customWidth="1"/>
    <col min="1031" max="1031" width="12.85546875" customWidth="1"/>
    <col min="1032" max="1032" width="24" customWidth="1"/>
    <col min="1033" max="1035" width="9.140625" customWidth="1"/>
    <col min="1036" max="1036" width="17.85546875" customWidth="1"/>
    <col min="1037" max="1037" width="8.140625" customWidth="1"/>
    <col min="1038" max="1045" width="0" hidden="1" customWidth="1"/>
    <col min="1046" max="1046" width="25" customWidth="1"/>
    <col min="1047" max="1047" width="6.5703125" customWidth="1"/>
    <col min="1048" max="1051" width="0" hidden="1" customWidth="1"/>
    <col min="1052" max="1052" width="10.42578125" customWidth="1"/>
    <col min="1053" max="1056" width="12.5703125" customWidth="1"/>
    <col min="1057" max="1057" width="7.7109375" customWidth="1"/>
    <col min="1058" max="1058" width="0" hidden="1" customWidth="1"/>
    <col min="1284" max="1284" width="4.85546875" customWidth="1"/>
    <col min="1285" max="1285" width="0" hidden="1" customWidth="1"/>
    <col min="1286" max="1286" width="11.42578125" customWidth="1"/>
    <col min="1287" max="1287" width="12.85546875" customWidth="1"/>
    <col min="1288" max="1288" width="24" customWidth="1"/>
    <col min="1289" max="1291" width="9.140625" customWidth="1"/>
    <col min="1292" max="1292" width="17.85546875" customWidth="1"/>
    <col min="1293" max="1293" width="8.140625" customWidth="1"/>
    <col min="1294" max="1301" width="0" hidden="1" customWidth="1"/>
    <col min="1302" max="1302" width="25" customWidth="1"/>
    <col min="1303" max="1303" width="6.5703125" customWidth="1"/>
    <col min="1304" max="1307" width="0" hidden="1" customWidth="1"/>
    <col min="1308" max="1308" width="10.42578125" customWidth="1"/>
    <col min="1309" max="1312" width="12.5703125" customWidth="1"/>
    <col min="1313" max="1313" width="7.7109375" customWidth="1"/>
    <col min="1314" max="1314" width="0" hidden="1" customWidth="1"/>
    <col min="1540" max="1540" width="4.85546875" customWidth="1"/>
    <col min="1541" max="1541" width="0" hidden="1" customWidth="1"/>
    <col min="1542" max="1542" width="11.42578125" customWidth="1"/>
    <col min="1543" max="1543" width="12.85546875" customWidth="1"/>
    <col min="1544" max="1544" width="24" customWidth="1"/>
    <col min="1545" max="1547" width="9.140625" customWidth="1"/>
    <col min="1548" max="1548" width="17.85546875" customWidth="1"/>
    <col min="1549" max="1549" width="8.140625" customWidth="1"/>
    <col min="1550" max="1557" width="0" hidden="1" customWidth="1"/>
    <col min="1558" max="1558" width="25" customWidth="1"/>
    <col min="1559" max="1559" width="6.5703125" customWidth="1"/>
    <col min="1560" max="1563" width="0" hidden="1" customWidth="1"/>
    <col min="1564" max="1564" width="10.42578125" customWidth="1"/>
    <col min="1565" max="1568" width="12.5703125" customWidth="1"/>
    <col min="1569" max="1569" width="7.7109375" customWidth="1"/>
    <col min="1570" max="1570" width="0" hidden="1" customWidth="1"/>
    <col min="1796" max="1796" width="4.85546875" customWidth="1"/>
    <col min="1797" max="1797" width="0" hidden="1" customWidth="1"/>
    <col min="1798" max="1798" width="11.42578125" customWidth="1"/>
    <col min="1799" max="1799" width="12.85546875" customWidth="1"/>
    <col min="1800" max="1800" width="24" customWidth="1"/>
    <col min="1801" max="1803" width="9.140625" customWidth="1"/>
    <col min="1804" max="1804" width="17.85546875" customWidth="1"/>
    <col min="1805" max="1805" width="8.140625" customWidth="1"/>
    <col min="1806" max="1813" width="0" hidden="1" customWidth="1"/>
    <col min="1814" max="1814" width="25" customWidth="1"/>
    <col min="1815" max="1815" width="6.5703125" customWidth="1"/>
    <col min="1816" max="1819" width="0" hidden="1" customWidth="1"/>
    <col min="1820" max="1820" width="10.42578125" customWidth="1"/>
    <col min="1821" max="1824" width="12.5703125" customWidth="1"/>
    <col min="1825" max="1825" width="7.7109375" customWidth="1"/>
    <col min="1826" max="1826" width="0" hidden="1" customWidth="1"/>
    <col min="2052" max="2052" width="4.85546875" customWidth="1"/>
    <col min="2053" max="2053" width="0" hidden="1" customWidth="1"/>
    <col min="2054" max="2054" width="11.42578125" customWidth="1"/>
    <col min="2055" max="2055" width="12.85546875" customWidth="1"/>
    <col min="2056" max="2056" width="24" customWidth="1"/>
    <col min="2057" max="2059" width="9.140625" customWidth="1"/>
    <col min="2060" max="2060" width="17.85546875" customWidth="1"/>
    <col min="2061" max="2061" width="8.140625" customWidth="1"/>
    <col min="2062" max="2069" width="0" hidden="1" customWidth="1"/>
    <col min="2070" max="2070" width="25" customWidth="1"/>
    <col min="2071" max="2071" width="6.5703125" customWidth="1"/>
    <col min="2072" max="2075" width="0" hidden="1" customWidth="1"/>
    <col min="2076" max="2076" width="10.42578125" customWidth="1"/>
    <col min="2077" max="2080" width="12.5703125" customWidth="1"/>
    <col min="2081" max="2081" width="7.7109375" customWidth="1"/>
    <col min="2082" max="2082" width="0" hidden="1" customWidth="1"/>
    <col min="2308" max="2308" width="4.85546875" customWidth="1"/>
    <col min="2309" max="2309" width="0" hidden="1" customWidth="1"/>
    <col min="2310" max="2310" width="11.42578125" customWidth="1"/>
    <col min="2311" max="2311" width="12.85546875" customWidth="1"/>
    <col min="2312" max="2312" width="24" customWidth="1"/>
    <col min="2313" max="2315" width="9.140625" customWidth="1"/>
    <col min="2316" max="2316" width="17.85546875" customWidth="1"/>
    <col min="2317" max="2317" width="8.140625" customWidth="1"/>
    <col min="2318" max="2325" width="0" hidden="1" customWidth="1"/>
    <col min="2326" max="2326" width="25" customWidth="1"/>
    <col min="2327" max="2327" width="6.5703125" customWidth="1"/>
    <col min="2328" max="2331" width="0" hidden="1" customWidth="1"/>
    <col min="2332" max="2332" width="10.42578125" customWidth="1"/>
    <col min="2333" max="2336" width="12.5703125" customWidth="1"/>
    <col min="2337" max="2337" width="7.7109375" customWidth="1"/>
    <col min="2338" max="2338" width="0" hidden="1" customWidth="1"/>
    <col min="2564" max="2564" width="4.85546875" customWidth="1"/>
    <col min="2565" max="2565" width="0" hidden="1" customWidth="1"/>
    <col min="2566" max="2566" width="11.42578125" customWidth="1"/>
    <col min="2567" max="2567" width="12.85546875" customWidth="1"/>
    <col min="2568" max="2568" width="24" customWidth="1"/>
    <col min="2569" max="2571" width="9.140625" customWidth="1"/>
    <col min="2572" max="2572" width="17.85546875" customWidth="1"/>
    <col min="2573" max="2573" width="8.140625" customWidth="1"/>
    <col min="2574" max="2581" width="0" hidden="1" customWidth="1"/>
    <col min="2582" max="2582" width="25" customWidth="1"/>
    <col min="2583" max="2583" width="6.5703125" customWidth="1"/>
    <col min="2584" max="2587" width="0" hidden="1" customWidth="1"/>
    <col min="2588" max="2588" width="10.42578125" customWidth="1"/>
    <col min="2589" max="2592" width="12.5703125" customWidth="1"/>
    <col min="2593" max="2593" width="7.7109375" customWidth="1"/>
    <col min="2594" max="2594" width="0" hidden="1" customWidth="1"/>
    <col min="2820" max="2820" width="4.85546875" customWidth="1"/>
    <col min="2821" max="2821" width="0" hidden="1" customWidth="1"/>
    <col min="2822" max="2822" width="11.42578125" customWidth="1"/>
    <col min="2823" max="2823" width="12.85546875" customWidth="1"/>
    <col min="2824" max="2824" width="24" customWidth="1"/>
    <col min="2825" max="2827" width="9.140625" customWidth="1"/>
    <col min="2828" max="2828" width="17.85546875" customWidth="1"/>
    <col min="2829" max="2829" width="8.140625" customWidth="1"/>
    <col min="2830" max="2837" width="0" hidden="1" customWidth="1"/>
    <col min="2838" max="2838" width="25" customWidth="1"/>
    <col min="2839" max="2839" width="6.5703125" customWidth="1"/>
    <col min="2840" max="2843" width="0" hidden="1" customWidth="1"/>
    <col min="2844" max="2844" width="10.42578125" customWidth="1"/>
    <col min="2845" max="2848" width="12.5703125" customWidth="1"/>
    <col min="2849" max="2849" width="7.7109375" customWidth="1"/>
    <col min="2850" max="2850" width="0" hidden="1" customWidth="1"/>
    <col min="3076" max="3076" width="4.85546875" customWidth="1"/>
    <col min="3077" max="3077" width="0" hidden="1" customWidth="1"/>
    <col min="3078" max="3078" width="11.42578125" customWidth="1"/>
    <col min="3079" max="3079" width="12.85546875" customWidth="1"/>
    <col min="3080" max="3080" width="24" customWidth="1"/>
    <col min="3081" max="3083" width="9.140625" customWidth="1"/>
    <col min="3084" max="3084" width="17.85546875" customWidth="1"/>
    <col min="3085" max="3085" width="8.140625" customWidth="1"/>
    <col min="3086" max="3093" width="0" hidden="1" customWidth="1"/>
    <col min="3094" max="3094" width="25" customWidth="1"/>
    <col min="3095" max="3095" width="6.5703125" customWidth="1"/>
    <col min="3096" max="3099" width="0" hidden="1" customWidth="1"/>
    <col min="3100" max="3100" width="10.42578125" customWidth="1"/>
    <col min="3101" max="3104" width="12.5703125" customWidth="1"/>
    <col min="3105" max="3105" width="7.7109375" customWidth="1"/>
    <col min="3106" max="3106" width="0" hidden="1" customWidth="1"/>
    <col min="3332" max="3332" width="4.85546875" customWidth="1"/>
    <col min="3333" max="3333" width="0" hidden="1" customWidth="1"/>
    <col min="3334" max="3334" width="11.42578125" customWidth="1"/>
    <col min="3335" max="3335" width="12.85546875" customWidth="1"/>
    <col min="3336" max="3336" width="24" customWidth="1"/>
    <col min="3337" max="3339" width="9.140625" customWidth="1"/>
    <col min="3340" max="3340" width="17.85546875" customWidth="1"/>
    <col min="3341" max="3341" width="8.140625" customWidth="1"/>
    <col min="3342" max="3349" width="0" hidden="1" customWidth="1"/>
    <col min="3350" max="3350" width="25" customWidth="1"/>
    <col min="3351" max="3351" width="6.5703125" customWidth="1"/>
    <col min="3352" max="3355" width="0" hidden="1" customWidth="1"/>
    <col min="3356" max="3356" width="10.42578125" customWidth="1"/>
    <col min="3357" max="3360" width="12.5703125" customWidth="1"/>
    <col min="3361" max="3361" width="7.7109375" customWidth="1"/>
    <col min="3362" max="3362" width="0" hidden="1" customWidth="1"/>
    <col min="3588" max="3588" width="4.85546875" customWidth="1"/>
    <col min="3589" max="3589" width="0" hidden="1" customWidth="1"/>
    <col min="3590" max="3590" width="11.42578125" customWidth="1"/>
    <col min="3591" max="3591" width="12.85546875" customWidth="1"/>
    <col min="3592" max="3592" width="24" customWidth="1"/>
    <col min="3593" max="3595" width="9.140625" customWidth="1"/>
    <col min="3596" max="3596" width="17.85546875" customWidth="1"/>
    <col min="3597" max="3597" width="8.140625" customWidth="1"/>
    <col min="3598" max="3605" width="0" hidden="1" customWidth="1"/>
    <col min="3606" max="3606" width="25" customWidth="1"/>
    <col min="3607" max="3607" width="6.5703125" customWidth="1"/>
    <col min="3608" max="3611" width="0" hidden="1" customWidth="1"/>
    <col min="3612" max="3612" width="10.42578125" customWidth="1"/>
    <col min="3613" max="3616" width="12.5703125" customWidth="1"/>
    <col min="3617" max="3617" width="7.7109375" customWidth="1"/>
    <col min="3618" max="3618" width="0" hidden="1" customWidth="1"/>
    <col min="3844" max="3844" width="4.85546875" customWidth="1"/>
    <col min="3845" max="3845" width="0" hidden="1" customWidth="1"/>
    <col min="3846" max="3846" width="11.42578125" customWidth="1"/>
    <col min="3847" max="3847" width="12.85546875" customWidth="1"/>
    <col min="3848" max="3848" width="24" customWidth="1"/>
    <col min="3849" max="3851" width="9.140625" customWidth="1"/>
    <col min="3852" max="3852" width="17.85546875" customWidth="1"/>
    <col min="3853" max="3853" width="8.140625" customWidth="1"/>
    <col min="3854" max="3861" width="0" hidden="1" customWidth="1"/>
    <col min="3862" max="3862" width="25" customWidth="1"/>
    <col min="3863" max="3863" width="6.5703125" customWidth="1"/>
    <col min="3864" max="3867" width="0" hidden="1" customWidth="1"/>
    <col min="3868" max="3868" width="10.42578125" customWidth="1"/>
    <col min="3869" max="3872" width="12.5703125" customWidth="1"/>
    <col min="3873" max="3873" width="7.7109375" customWidth="1"/>
    <col min="3874" max="3874" width="0" hidden="1" customWidth="1"/>
    <col min="4100" max="4100" width="4.85546875" customWidth="1"/>
    <col min="4101" max="4101" width="0" hidden="1" customWidth="1"/>
    <col min="4102" max="4102" width="11.42578125" customWidth="1"/>
    <col min="4103" max="4103" width="12.85546875" customWidth="1"/>
    <col min="4104" max="4104" width="24" customWidth="1"/>
    <col min="4105" max="4107" width="9.140625" customWidth="1"/>
    <col min="4108" max="4108" width="17.85546875" customWidth="1"/>
    <col min="4109" max="4109" width="8.140625" customWidth="1"/>
    <col min="4110" max="4117" width="0" hidden="1" customWidth="1"/>
    <col min="4118" max="4118" width="25" customWidth="1"/>
    <col min="4119" max="4119" width="6.5703125" customWidth="1"/>
    <col min="4120" max="4123" width="0" hidden="1" customWidth="1"/>
    <col min="4124" max="4124" width="10.42578125" customWidth="1"/>
    <col min="4125" max="4128" width="12.5703125" customWidth="1"/>
    <col min="4129" max="4129" width="7.7109375" customWidth="1"/>
    <col min="4130" max="4130" width="0" hidden="1" customWidth="1"/>
    <col min="4356" max="4356" width="4.85546875" customWidth="1"/>
    <col min="4357" max="4357" width="0" hidden="1" customWidth="1"/>
    <col min="4358" max="4358" width="11.42578125" customWidth="1"/>
    <col min="4359" max="4359" width="12.85546875" customWidth="1"/>
    <col min="4360" max="4360" width="24" customWidth="1"/>
    <col min="4361" max="4363" width="9.140625" customWidth="1"/>
    <col min="4364" max="4364" width="17.85546875" customWidth="1"/>
    <col min="4365" max="4365" width="8.140625" customWidth="1"/>
    <col min="4366" max="4373" width="0" hidden="1" customWidth="1"/>
    <col min="4374" max="4374" width="25" customWidth="1"/>
    <col min="4375" max="4375" width="6.5703125" customWidth="1"/>
    <col min="4376" max="4379" width="0" hidden="1" customWidth="1"/>
    <col min="4380" max="4380" width="10.42578125" customWidth="1"/>
    <col min="4381" max="4384" width="12.5703125" customWidth="1"/>
    <col min="4385" max="4385" width="7.7109375" customWidth="1"/>
    <col min="4386" max="4386" width="0" hidden="1" customWidth="1"/>
    <col min="4612" max="4612" width="4.85546875" customWidth="1"/>
    <col min="4613" max="4613" width="0" hidden="1" customWidth="1"/>
    <col min="4614" max="4614" width="11.42578125" customWidth="1"/>
    <col min="4615" max="4615" width="12.85546875" customWidth="1"/>
    <col min="4616" max="4616" width="24" customWidth="1"/>
    <col min="4617" max="4619" width="9.140625" customWidth="1"/>
    <col min="4620" max="4620" width="17.85546875" customWidth="1"/>
    <col min="4621" max="4621" width="8.140625" customWidth="1"/>
    <col min="4622" max="4629" width="0" hidden="1" customWidth="1"/>
    <col min="4630" max="4630" width="25" customWidth="1"/>
    <col min="4631" max="4631" width="6.5703125" customWidth="1"/>
    <col min="4632" max="4635" width="0" hidden="1" customWidth="1"/>
    <col min="4636" max="4636" width="10.42578125" customWidth="1"/>
    <col min="4637" max="4640" width="12.5703125" customWidth="1"/>
    <col min="4641" max="4641" width="7.7109375" customWidth="1"/>
    <col min="4642" max="4642" width="0" hidden="1" customWidth="1"/>
    <col min="4868" max="4868" width="4.85546875" customWidth="1"/>
    <col min="4869" max="4869" width="0" hidden="1" customWidth="1"/>
    <col min="4870" max="4870" width="11.42578125" customWidth="1"/>
    <col min="4871" max="4871" width="12.85546875" customWidth="1"/>
    <col min="4872" max="4872" width="24" customWidth="1"/>
    <col min="4873" max="4875" width="9.140625" customWidth="1"/>
    <col min="4876" max="4876" width="17.85546875" customWidth="1"/>
    <col min="4877" max="4877" width="8.140625" customWidth="1"/>
    <col min="4878" max="4885" width="0" hidden="1" customWidth="1"/>
    <col min="4886" max="4886" width="25" customWidth="1"/>
    <col min="4887" max="4887" width="6.5703125" customWidth="1"/>
    <col min="4888" max="4891" width="0" hidden="1" customWidth="1"/>
    <col min="4892" max="4892" width="10.42578125" customWidth="1"/>
    <col min="4893" max="4896" width="12.5703125" customWidth="1"/>
    <col min="4897" max="4897" width="7.7109375" customWidth="1"/>
    <col min="4898" max="4898" width="0" hidden="1" customWidth="1"/>
    <col min="5124" max="5124" width="4.85546875" customWidth="1"/>
    <col min="5125" max="5125" width="0" hidden="1" customWidth="1"/>
    <col min="5126" max="5126" width="11.42578125" customWidth="1"/>
    <col min="5127" max="5127" width="12.85546875" customWidth="1"/>
    <col min="5128" max="5128" width="24" customWidth="1"/>
    <col min="5129" max="5131" width="9.140625" customWidth="1"/>
    <col min="5132" max="5132" width="17.85546875" customWidth="1"/>
    <col min="5133" max="5133" width="8.140625" customWidth="1"/>
    <col min="5134" max="5141" width="0" hidden="1" customWidth="1"/>
    <col min="5142" max="5142" width="25" customWidth="1"/>
    <col min="5143" max="5143" width="6.5703125" customWidth="1"/>
    <col min="5144" max="5147" width="0" hidden="1" customWidth="1"/>
    <col min="5148" max="5148" width="10.42578125" customWidth="1"/>
    <col min="5149" max="5152" width="12.5703125" customWidth="1"/>
    <col min="5153" max="5153" width="7.7109375" customWidth="1"/>
    <col min="5154" max="5154" width="0" hidden="1" customWidth="1"/>
    <col min="5380" max="5380" width="4.85546875" customWidth="1"/>
    <col min="5381" max="5381" width="0" hidden="1" customWidth="1"/>
    <col min="5382" max="5382" width="11.42578125" customWidth="1"/>
    <col min="5383" max="5383" width="12.85546875" customWidth="1"/>
    <col min="5384" max="5384" width="24" customWidth="1"/>
    <col min="5385" max="5387" width="9.140625" customWidth="1"/>
    <col min="5388" max="5388" width="17.85546875" customWidth="1"/>
    <col min="5389" max="5389" width="8.140625" customWidth="1"/>
    <col min="5390" max="5397" width="0" hidden="1" customWidth="1"/>
    <col min="5398" max="5398" width="25" customWidth="1"/>
    <col min="5399" max="5399" width="6.5703125" customWidth="1"/>
    <col min="5400" max="5403" width="0" hidden="1" customWidth="1"/>
    <col min="5404" max="5404" width="10.42578125" customWidth="1"/>
    <col min="5405" max="5408" width="12.5703125" customWidth="1"/>
    <col min="5409" max="5409" width="7.7109375" customWidth="1"/>
    <col min="5410" max="5410" width="0" hidden="1" customWidth="1"/>
    <col min="5636" max="5636" width="4.85546875" customWidth="1"/>
    <col min="5637" max="5637" width="0" hidden="1" customWidth="1"/>
    <col min="5638" max="5638" width="11.42578125" customWidth="1"/>
    <col min="5639" max="5639" width="12.85546875" customWidth="1"/>
    <col min="5640" max="5640" width="24" customWidth="1"/>
    <col min="5641" max="5643" width="9.140625" customWidth="1"/>
    <col min="5644" max="5644" width="17.85546875" customWidth="1"/>
    <col min="5645" max="5645" width="8.140625" customWidth="1"/>
    <col min="5646" max="5653" width="0" hidden="1" customWidth="1"/>
    <col min="5654" max="5654" width="25" customWidth="1"/>
    <col min="5655" max="5655" width="6.5703125" customWidth="1"/>
    <col min="5656" max="5659" width="0" hidden="1" customWidth="1"/>
    <col min="5660" max="5660" width="10.42578125" customWidth="1"/>
    <col min="5661" max="5664" width="12.5703125" customWidth="1"/>
    <col min="5665" max="5665" width="7.7109375" customWidth="1"/>
    <col min="5666" max="5666" width="0" hidden="1" customWidth="1"/>
    <col min="5892" max="5892" width="4.85546875" customWidth="1"/>
    <col min="5893" max="5893" width="0" hidden="1" customWidth="1"/>
    <col min="5894" max="5894" width="11.42578125" customWidth="1"/>
    <col min="5895" max="5895" width="12.85546875" customWidth="1"/>
    <col min="5896" max="5896" width="24" customWidth="1"/>
    <col min="5897" max="5899" width="9.140625" customWidth="1"/>
    <col min="5900" max="5900" width="17.85546875" customWidth="1"/>
    <col min="5901" max="5901" width="8.140625" customWidth="1"/>
    <col min="5902" max="5909" width="0" hidden="1" customWidth="1"/>
    <col min="5910" max="5910" width="25" customWidth="1"/>
    <col min="5911" max="5911" width="6.5703125" customWidth="1"/>
    <col min="5912" max="5915" width="0" hidden="1" customWidth="1"/>
    <col min="5916" max="5916" width="10.42578125" customWidth="1"/>
    <col min="5917" max="5920" width="12.5703125" customWidth="1"/>
    <col min="5921" max="5921" width="7.7109375" customWidth="1"/>
    <col min="5922" max="5922" width="0" hidden="1" customWidth="1"/>
    <col min="6148" max="6148" width="4.85546875" customWidth="1"/>
    <col min="6149" max="6149" width="0" hidden="1" customWidth="1"/>
    <col min="6150" max="6150" width="11.42578125" customWidth="1"/>
    <col min="6151" max="6151" width="12.85546875" customWidth="1"/>
    <col min="6152" max="6152" width="24" customWidth="1"/>
    <col min="6153" max="6155" width="9.140625" customWidth="1"/>
    <col min="6156" max="6156" width="17.85546875" customWidth="1"/>
    <col min="6157" max="6157" width="8.140625" customWidth="1"/>
    <col min="6158" max="6165" width="0" hidden="1" customWidth="1"/>
    <col min="6166" max="6166" width="25" customWidth="1"/>
    <col min="6167" max="6167" width="6.5703125" customWidth="1"/>
    <col min="6168" max="6171" width="0" hidden="1" customWidth="1"/>
    <col min="6172" max="6172" width="10.42578125" customWidth="1"/>
    <col min="6173" max="6176" width="12.5703125" customWidth="1"/>
    <col min="6177" max="6177" width="7.7109375" customWidth="1"/>
    <col min="6178" max="6178" width="0" hidden="1" customWidth="1"/>
    <col min="6404" max="6404" width="4.85546875" customWidth="1"/>
    <col min="6405" max="6405" width="0" hidden="1" customWidth="1"/>
    <col min="6406" max="6406" width="11.42578125" customWidth="1"/>
    <col min="6407" max="6407" width="12.85546875" customWidth="1"/>
    <col min="6408" max="6408" width="24" customWidth="1"/>
    <col min="6409" max="6411" width="9.140625" customWidth="1"/>
    <col min="6412" max="6412" width="17.85546875" customWidth="1"/>
    <col min="6413" max="6413" width="8.140625" customWidth="1"/>
    <col min="6414" max="6421" width="0" hidden="1" customWidth="1"/>
    <col min="6422" max="6422" width="25" customWidth="1"/>
    <col min="6423" max="6423" width="6.5703125" customWidth="1"/>
    <col min="6424" max="6427" width="0" hidden="1" customWidth="1"/>
    <col min="6428" max="6428" width="10.42578125" customWidth="1"/>
    <col min="6429" max="6432" width="12.5703125" customWidth="1"/>
    <col min="6433" max="6433" width="7.7109375" customWidth="1"/>
    <col min="6434" max="6434" width="0" hidden="1" customWidth="1"/>
    <col min="6660" max="6660" width="4.85546875" customWidth="1"/>
    <col min="6661" max="6661" width="0" hidden="1" customWidth="1"/>
    <col min="6662" max="6662" width="11.42578125" customWidth="1"/>
    <col min="6663" max="6663" width="12.85546875" customWidth="1"/>
    <col min="6664" max="6664" width="24" customWidth="1"/>
    <col min="6665" max="6667" width="9.140625" customWidth="1"/>
    <col min="6668" max="6668" width="17.85546875" customWidth="1"/>
    <col min="6669" max="6669" width="8.140625" customWidth="1"/>
    <col min="6670" max="6677" width="0" hidden="1" customWidth="1"/>
    <col min="6678" max="6678" width="25" customWidth="1"/>
    <col min="6679" max="6679" width="6.5703125" customWidth="1"/>
    <col min="6680" max="6683" width="0" hidden="1" customWidth="1"/>
    <col min="6684" max="6684" width="10.42578125" customWidth="1"/>
    <col min="6685" max="6688" width="12.5703125" customWidth="1"/>
    <col min="6689" max="6689" width="7.7109375" customWidth="1"/>
    <col min="6690" max="6690" width="0" hidden="1" customWidth="1"/>
    <col min="6916" max="6916" width="4.85546875" customWidth="1"/>
    <col min="6917" max="6917" width="0" hidden="1" customWidth="1"/>
    <col min="6918" max="6918" width="11.42578125" customWidth="1"/>
    <col min="6919" max="6919" width="12.85546875" customWidth="1"/>
    <col min="6920" max="6920" width="24" customWidth="1"/>
    <col min="6921" max="6923" width="9.140625" customWidth="1"/>
    <col min="6924" max="6924" width="17.85546875" customWidth="1"/>
    <col min="6925" max="6925" width="8.140625" customWidth="1"/>
    <col min="6926" max="6933" width="0" hidden="1" customWidth="1"/>
    <col min="6934" max="6934" width="25" customWidth="1"/>
    <col min="6935" max="6935" width="6.5703125" customWidth="1"/>
    <col min="6936" max="6939" width="0" hidden="1" customWidth="1"/>
    <col min="6940" max="6940" width="10.42578125" customWidth="1"/>
    <col min="6941" max="6944" width="12.5703125" customWidth="1"/>
    <col min="6945" max="6945" width="7.7109375" customWidth="1"/>
    <col min="6946" max="6946" width="0" hidden="1" customWidth="1"/>
    <col min="7172" max="7172" width="4.85546875" customWidth="1"/>
    <col min="7173" max="7173" width="0" hidden="1" customWidth="1"/>
    <col min="7174" max="7174" width="11.42578125" customWidth="1"/>
    <col min="7175" max="7175" width="12.85546875" customWidth="1"/>
    <col min="7176" max="7176" width="24" customWidth="1"/>
    <col min="7177" max="7179" width="9.140625" customWidth="1"/>
    <col min="7180" max="7180" width="17.85546875" customWidth="1"/>
    <col min="7181" max="7181" width="8.140625" customWidth="1"/>
    <col min="7182" max="7189" width="0" hidden="1" customWidth="1"/>
    <col min="7190" max="7190" width="25" customWidth="1"/>
    <col min="7191" max="7191" width="6.5703125" customWidth="1"/>
    <col min="7192" max="7195" width="0" hidden="1" customWidth="1"/>
    <col min="7196" max="7196" width="10.42578125" customWidth="1"/>
    <col min="7197" max="7200" width="12.5703125" customWidth="1"/>
    <col min="7201" max="7201" width="7.7109375" customWidth="1"/>
    <col min="7202" max="7202" width="0" hidden="1" customWidth="1"/>
    <col min="7428" max="7428" width="4.85546875" customWidth="1"/>
    <col min="7429" max="7429" width="0" hidden="1" customWidth="1"/>
    <col min="7430" max="7430" width="11.42578125" customWidth="1"/>
    <col min="7431" max="7431" width="12.85546875" customWidth="1"/>
    <col min="7432" max="7432" width="24" customWidth="1"/>
    <col min="7433" max="7435" width="9.140625" customWidth="1"/>
    <col min="7436" max="7436" width="17.85546875" customWidth="1"/>
    <col min="7437" max="7437" width="8.140625" customWidth="1"/>
    <col min="7438" max="7445" width="0" hidden="1" customWidth="1"/>
    <col min="7446" max="7446" width="25" customWidth="1"/>
    <col min="7447" max="7447" width="6.5703125" customWidth="1"/>
    <col min="7448" max="7451" width="0" hidden="1" customWidth="1"/>
    <col min="7452" max="7452" width="10.42578125" customWidth="1"/>
    <col min="7453" max="7456" width="12.5703125" customWidth="1"/>
    <col min="7457" max="7457" width="7.7109375" customWidth="1"/>
    <col min="7458" max="7458" width="0" hidden="1" customWidth="1"/>
    <col min="7684" max="7684" width="4.85546875" customWidth="1"/>
    <col min="7685" max="7685" width="0" hidden="1" customWidth="1"/>
    <col min="7686" max="7686" width="11.42578125" customWidth="1"/>
    <col min="7687" max="7687" width="12.85546875" customWidth="1"/>
    <col min="7688" max="7688" width="24" customWidth="1"/>
    <col min="7689" max="7691" width="9.140625" customWidth="1"/>
    <col min="7692" max="7692" width="17.85546875" customWidth="1"/>
    <col min="7693" max="7693" width="8.140625" customWidth="1"/>
    <col min="7694" max="7701" width="0" hidden="1" customWidth="1"/>
    <col min="7702" max="7702" width="25" customWidth="1"/>
    <col min="7703" max="7703" width="6.5703125" customWidth="1"/>
    <col min="7704" max="7707" width="0" hidden="1" customWidth="1"/>
    <col min="7708" max="7708" width="10.42578125" customWidth="1"/>
    <col min="7709" max="7712" width="12.5703125" customWidth="1"/>
    <col min="7713" max="7713" width="7.7109375" customWidth="1"/>
    <col min="7714" max="7714" width="0" hidden="1" customWidth="1"/>
    <col min="7940" max="7940" width="4.85546875" customWidth="1"/>
    <col min="7941" max="7941" width="0" hidden="1" customWidth="1"/>
    <col min="7942" max="7942" width="11.42578125" customWidth="1"/>
    <col min="7943" max="7943" width="12.85546875" customWidth="1"/>
    <col min="7944" max="7944" width="24" customWidth="1"/>
    <col min="7945" max="7947" width="9.140625" customWidth="1"/>
    <col min="7948" max="7948" width="17.85546875" customWidth="1"/>
    <col min="7949" max="7949" width="8.140625" customWidth="1"/>
    <col min="7950" max="7957" width="0" hidden="1" customWidth="1"/>
    <col min="7958" max="7958" width="25" customWidth="1"/>
    <col min="7959" max="7959" width="6.5703125" customWidth="1"/>
    <col min="7960" max="7963" width="0" hidden="1" customWidth="1"/>
    <col min="7964" max="7964" width="10.42578125" customWidth="1"/>
    <col min="7965" max="7968" width="12.5703125" customWidth="1"/>
    <col min="7969" max="7969" width="7.7109375" customWidth="1"/>
    <col min="7970" max="7970" width="0" hidden="1" customWidth="1"/>
    <col min="8196" max="8196" width="4.85546875" customWidth="1"/>
    <col min="8197" max="8197" width="0" hidden="1" customWidth="1"/>
    <col min="8198" max="8198" width="11.42578125" customWidth="1"/>
    <col min="8199" max="8199" width="12.85546875" customWidth="1"/>
    <col min="8200" max="8200" width="24" customWidth="1"/>
    <col min="8201" max="8203" width="9.140625" customWidth="1"/>
    <col min="8204" max="8204" width="17.85546875" customWidth="1"/>
    <col min="8205" max="8205" width="8.140625" customWidth="1"/>
    <col min="8206" max="8213" width="0" hidden="1" customWidth="1"/>
    <col min="8214" max="8214" width="25" customWidth="1"/>
    <col min="8215" max="8215" width="6.5703125" customWidth="1"/>
    <col min="8216" max="8219" width="0" hidden="1" customWidth="1"/>
    <col min="8220" max="8220" width="10.42578125" customWidth="1"/>
    <col min="8221" max="8224" width="12.5703125" customWidth="1"/>
    <col min="8225" max="8225" width="7.7109375" customWidth="1"/>
    <col min="8226" max="8226" width="0" hidden="1" customWidth="1"/>
    <col min="8452" max="8452" width="4.85546875" customWidth="1"/>
    <col min="8453" max="8453" width="0" hidden="1" customWidth="1"/>
    <col min="8454" max="8454" width="11.42578125" customWidth="1"/>
    <col min="8455" max="8455" width="12.85546875" customWidth="1"/>
    <col min="8456" max="8456" width="24" customWidth="1"/>
    <col min="8457" max="8459" width="9.140625" customWidth="1"/>
    <col min="8460" max="8460" width="17.85546875" customWidth="1"/>
    <col min="8461" max="8461" width="8.140625" customWidth="1"/>
    <col min="8462" max="8469" width="0" hidden="1" customWidth="1"/>
    <col min="8470" max="8470" width="25" customWidth="1"/>
    <col min="8471" max="8471" width="6.5703125" customWidth="1"/>
    <col min="8472" max="8475" width="0" hidden="1" customWidth="1"/>
    <col min="8476" max="8476" width="10.42578125" customWidth="1"/>
    <col min="8477" max="8480" width="12.5703125" customWidth="1"/>
    <col min="8481" max="8481" width="7.7109375" customWidth="1"/>
    <col min="8482" max="8482" width="0" hidden="1" customWidth="1"/>
    <col min="8708" max="8708" width="4.85546875" customWidth="1"/>
    <col min="8709" max="8709" width="0" hidden="1" customWidth="1"/>
    <col min="8710" max="8710" width="11.42578125" customWidth="1"/>
    <col min="8711" max="8711" width="12.85546875" customWidth="1"/>
    <col min="8712" max="8712" width="24" customWidth="1"/>
    <col min="8713" max="8715" width="9.140625" customWidth="1"/>
    <col min="8716" max="8716" width="17.85546875" customWidth="1"/>
    <col min="8717" max="8717" width="8.140625" customWidth="1"/>
    <col min="8718" max="8725" width="0" hidden="1" customWidth="1"/>
    <col min="8726" max="8726" width="25" customWidth="1"/>
    <col min="8727" max="8727" width="6.5703125" customWidth="1"/>
    <col min="8728" max="8731" width="0" hidden="1" customWidth="1"/>
    <col min="8732" max="8732" width="10.42578125" customWidth="1"/>
    <col min="8733" max="8736" width="12.5703125" customWidth="1"/>
    <col min="8737" max="8737" width="7.7109375" customWidth="1"/>
    <col min="8738" max="8738" width="0" hidden="1" customWidth="1"/>
    <col min="8964" max="8964" width="4.85546875" customWidth="1"/>
    <col min="8965" max="8965" width="0" hidden="1" customWidth="1"/>
    <col min="8966" max="8966" width="11.42578125" customWidth="1"/>
    <col min="8967" max="8967" width="12.85546875" customWidth="1"/>
    <col min="8968" max="8968" width="24" customWidth="1"/>
    <col min="8969" max="8971" width="9.140625" customWidth="1"/>
    <col min="8972" max="8972" width="17.85546875" customWidth="1"/>
    <col min="8973" max="8973" width="8.140625" customWidth="1"/>
    <col min="8974" max="8981" width="0" hidden="1" customWidth="1"/>
    <col min="8982" max="8982" width="25" customWidth="1"/>
    <col min="8983" max="8983" width="6.5703125" customWidth="1"/>
    <col min="8984" max="8987" width="0" hidden="1" customWidth="1"/>
    <col min="8988" max="8988" width="10.42578125" customWidth="1"/>
    <col min="8989" max="8992" width="12.5703125" customWidth="1"/>
    <col min="8993" max="8993" width="7.7109375" customWidth="1"/>
    <col min="8994" max="8994" width="0" hidden="1" customWidth="1"/>
    <col min="9220" max="9220" width="4.85546875" customWidth="1"/>
    <col min="9221" max="9221" width="0" hidden="1" customWidth="1"/>
    <col min="9222" max="9222" width="11.42578125" customWidth="1"/>
    <col min="9223" max="9223" width="12.85546875" customWidth="1"/>
    <col min="9224" max="9224" width="24" customWidth="1"/>
    <col min="9225" max="9227" width="9.140625" customWidth="1"/>
    <col min="9228" max="9228" width="17.85546875" customWidth="1"/>
    <col min="9229" max="9229" width="8.140625" customWidth="1"/>
    <col min="9230" max="9237" width="0" hidden="1" customWidth="1"/>
    <col min="9238" max="9238" width="25" customWidth="1"/>
    <col min="9239" max="9239" width="6.5703125" customWidth="1"/>
    <col min="9240" max="9243" width="0" hidden="1" customWidth="1"/>
    <col min="9244" max="9244" width="10.42578125" customWidth="1"/>
    <col min="9245" max="9248" width="12.5703125" customWidth="1"/>
    <col min="9249" max="9249" width="7.7109375" customWidth="1"/>
    <col min="9250" max="9250" width="0" hidden="1" customWidth="1"/>
    <col min="9476" max="9476" width="4.85546875" customWidth="1"/>
    <col min="9477" max="9477" width="0" hidden="1" customWidth="1"/>
    <col min="9478" max="9478" width="11.42578125" customWidth="1"/>
    <col min="9479" max="9479" width="12.85546875" customWidth="1"/>
    <col min="9480" max="9480" width="24" customWidth="1"/>
    <col min="9481" max="9483" width="9.140625" customWidth="1"/>
    <col min="9484" max="9484" width="17.85546875" customWidth="1"/>
    <col min="9485" max="9485" width="8.140625" customWidth="1"/>
    <col min="9486" max="9493" width="0" hidden="1" customWidth="1"/>
    <col min="9494" max="9494" width="25" customWidth="1"/>
    <col min="9495" max="9495" width="6.5703125" customWidth="1"/>
    <col min="9496" max="9499" width="0" hidden="1" customWidth="1"/>
    <col min="9500" max="9500" width="10.42578125" customWidth="1"/>
    <col min="9501" max="9504" width="12.5703125" customWidth="1"/>
    <col min="9505" max="9505" width="7.7109375" customWidth="1"/>
    <col min="9506" max="9506" width="0" hidden="1" customWidth="1"/>
    <col min="9732" max="9732" width="4.85546875" customWidth="1"/>
    <col min="9733" max="9733" width="0" hidden="1" customWidth="1"/>
    <col min="9734" max="9734" width="11.42578125" customWidth="1"/>
    <col min="9735" max="9735" width="12.85546875" customWidth="1"/>
    <col min="9736" max="9736" width="24" customWidth="1"/>
    <col min="9737" max="9739" width="9.140625" customWidth="1"/>
    <col min="9740" max="9740" width="17.85546875" customWidth="1"/>
    <col min="9741" max="9741" width="8.140625" customWidth="1"/>
    <col min="9742" max="9749" width="0" hidden="1" customWidth="1"/>
    <col min="9750" max="9750" width="25" customWidth="1"/>
    <col min="9751" max="9751" width="6.5703125" customWidth="1"/>
    <col min="9752" max="9755" width="0" hidden="1" customWidth="1"/>
    <col min="9756" max="9756" width="10.42578125" customWidth="1"/>
    <col min="9757" max="9760" width="12.5703125" customWidth="1"/>
    <col min="9761" max="9761" width="7.7109375" customWidth="1"/>
    <col min="9762" max="9762" width="0" hidden="1" customWidth="1"/>
    <col min="9988" max="9988" width="4.85546875" customWidth="1"/>
    <col min="9989" max="9989" width="0" hidden="1" customWidth="1"/>
    <col min="9990" max="9990" width="11.42578125" customWidth="1"/>
    <col min="9991" max="9991" width="12.85546875" customWidth="1"/>
    <col min="9992" max="9992" width="24" customWidth="1"/>
    <col min="9993" max="9995" width="9.140625" customWidth="1"/>
    <col min="9996" max="9996" width="17.85546875" customWidth="1"/>
    <col min="9997" max="9997" width="8.140625" customWidth="1"/>
    <col min="9998" max="10005" width="0" hidden="1" customWidth="1"/>
    <col min="10006" max="10006" width="25" customWidth="1"/>
    <col min="10007" max="10007" width="6.5703125" customWidth="1"/>
    <col min="10008" max="10011" width="0" hidden="1" customWidth="1"/>
    <col min="10012" max="10012" width="10.42578125" customWidth="1"/>
    <col min="10013" max="10016" width="12.5703125" customWidth="1"/>
    <col min="10017" max="10017" width="7.7109375" customWidth="1"/>
    <col min="10018" max="10018" width="0" hidden="1" customWidth="1"/>
    <col min="10244" max="10244" width="4.85546875" customWidth="1"/>
    <col min="10245" max="10245" width="0" hidden="1" customWidth="1"/>
    <col min="10246" max="10246" width="11.42578125" customWidth="1"/>
    <col min="10247" max="10247" width="12.85546875" customWidth="1"/>
    <col min="10248" max="10248" width="24" customWidth="1"/>
    <col min="10249" max="10251" width="9.140625" customWidth="1"/>
    <col min="10252" max="10252" width="17.85546875" customWidth="1"/>
    <col min="10253" max="10253" width="8.140625" customWidth="1"/>
    <col min="10254" max="10261" width="0" hidden="1" customWidth="1"/>
    <col min="10262" max="10262" width="25" customWidth="1"/>
    <col min="10263" max="10263" width="6.5703125" customWidth="1"/>
    <col min="10264" max="10267" width="0" hidden="1" customWidth="1"/>
    <col min="10268" max="10268" width="10.42578125" customWidth="1"/>
    <col min="10269" max="10272" width="12.5703125" customWidth="1"/>
    <col min="10273" max="10273" width="7.7109375" customWidth="1"/>
    <col min="10274" max="10274" width="0" hidden="1" customWidth="1"/>
    <col min="10500" max="10500" width="4.85546875" customWidth="1"/>
    <col min="10501" max="10501" width="0" hidden="1" customWidth="1"/>
    <col min="10502" max="10502" width="11.42578125" customWidth="1"/>
    <col min="10503" max="10503" width="12.85546875" customWidth="1"/>
    <col min="10504" max="10504" width="24" customWidth="1"/>
    <col min="10505" max="10507" width="9.140625" customWidth="1"/>
    <col min="10508" max="10508" width="17.85546875" customWidth="1"/>
    <col min="10509" max="10509" width="8.140625" customWidth="1"/>
    <col min="10510" max="10517" width="0" hidden="1" customWidth="1"/>
    <col min="10518" max="10518" width="25" customWidth="1"/>
    <col min="10519" max="10519" width="6.5703125" customWidth="1"/>
    <col min="10520" max="10523" width="0" hidden="1" customWidth="1"/>
    <col min="10524" max="10524" width="10.42578125" customWidth="1"/>
    <col min="10525" max="10528" width="12.5703125" customWidth="1"/>
    <col min="10529" max="10529" width="7.7109375" customWidth="1"/>
    <col min="10530" max="10530" width="0" hidden="1" customWidth="1"/>
    <col min="10756" max="10756" width="4.85546875" customWidth="1"/>
    <col min="10757" max="10757" width="0" hidden="1" customWidth="1"/>
    <col min="10758" max="10758" width="11.42578125" customWidth="1"/>
    <col min="10759" max="10759" width="12.85546875" customWidth="1"/>
    <col min="10760" max="10760" width="24" customWidth="1"/>
    <col min="10761" max="10763" width="9.140625" customWidth="1"/>
    <col min="10764" max="10764" width="17.85546875" customWidth="1"/>
    <col min="10765" max="10765" width="8.140625" customWidth="1"/>
    <col min="10766" max="10773" width="0" hidden="1" customWidth="1"/>
    <col min="10774" max="10774" width="25" customWidth="1"/>
    <col min="10775" max="10775" width="6.5703125" customWidth="1"/>
    <col min="10776" max="10779" width="0" hidden="1" customWidth="1"/>
    <col min="10780" max="10780" width="10.42578125" customWidth="1"/>
    <col min="10781" max="10784" width="12.5703125" customWidth="1"/>
    <col min="10785" max="10785" width="7.7109375" customWidth="1"/>
    <col min="10786" max="10786" width="0" hidden="1" customWidth="1"/>
    <col min="11012" max="11012" width="4.85546875" customWidth="1"/>
    <col min="11013" max="11013" width="0" hidden="1" customWidth="1"/>
    <col min="11014" max="11014" width="11.42578125" customWidth="1"/>
    <col min="11015" max="11015" width="12.85546875" customWidth="1"/>
    <col min="11016" max="11016" width="24" customWidth="1"/>
    <col min="11017" max="11019" width="9.140625" customWidth="1"/>
    <col min="11020" max="11020" width="17.85546875" customWidth="1"/>
    <col min="11021" max="11021" width="8.140625" customWidth="1"/>
    <col min="11022" max="11029" width="0" hidden="1" customWidth="1"/>
    <col min="11030" max="11030" width="25" customWidth="1"/>
    <col min="11031" max="11031" width="6.5703125" customWidth="1"/>
    <col min="11032" max="11035" width="0" hidden="1" customWidth="1"/>
    <col min="11036" max="11036" width="10.42578125" customWidth="1"/>
    <col min="11037" max="11040" width="12.5703125" customWidth="1"/>
    <col min="11041" max="11041" width="7.7109375" customWidth="1"/>
    <col min="11042" max="11042" width="0" hidden="1" customWidth="1"/>
    <col min="11268" max="11268" width="4.85546875" customWidth="1"/>
    <col min="11269" max="11269" width="0" hidden="1" customWidth="1"/>
    <col min="11270" max="11270" width="11.42578125" customWidth="1"/>
    <col min="11271" max="11271" width="12.85546875" customWidth="1"/>
    <col min="11272" max="11272" width="24" customWidth="1"/>
    <col min="11273" max="11275" width="9.140625" customWidth="1"/>
    <col min="11276" max="11276" width="17.85546875" customWidth="1"/>
    <col min="11277" max="11277" width="8.140625" customWidth="1"/>
    <col min="11278" max="11285" width="0" hidden="1" customWidth="1"/>
    <col min="11286" max="11286" width="25" customWidth="1"/>
    <col min="11287" max="11287" width="6.5703125" customWidth="1"/>
    <col min="11288" max="11291" width="0" hidden="1" customWidth="1"/>
    <col min="11292" max="11292" width="10.42578125" customWidth="1"/>
    <col min="11293" max="11296" width="12.5703125" customWidth="1"/>
    <col min="11297" max="11297" width="7.7109375" customWidth="1"/>
    <col min="11298" max="11298" width="0" hidden="1" customWidth="1"/>
    <col min="11524" max="11524" width="4.85546875" customWidth="1"/>
    <col min="11525" max="11525" width="0" hidden="1" customWidth="1"/>
    <col min="11526" max="11526" width="11.42578125" customWidth="1"/>
    <col min="11527" max="11527" width="12.85546875" customWidth="1"/>
    <col min="11528" max="11528" width="24" customWidth="1"/>
    <col min="11529" max="11531" width="9.140625" customWidth="1"/>
    <col min="11532" max="11532" width="17.85546875" customWidth="1"/>
    <col min="11533" max="11533" width="8.140625" customWidth="1"/>
    <col min="11534" max="11541" width="0" hidden="1" customWidth="1"/>
    <col min="11542" max="11542" width="25" customWidth="1"/>
    <col min="11543" max="11543" width="6.5703125" customWidth="1"/>
    <col min="11544" max="11547" width="0" hidden="1" customWidth="1"/>
    <col min="11548" max="11548" width="10.42578125" customWidth="1"/>
    <col min="11549" max="11552" width="12.5703125" customWidth="1"/>
    <col min="11553" max="11553" width="7.7109375" customWidth="1"/>
    <col min="11554" max="11554" width="0" hidden="1" customWidth="1"/>
    <col min="11780" max="11780" width="4.85546875" customWidth="1"/>
    <col min="11781" max="11781" width="0" hidden="1" customWidth="1"/>
    <col min="11782" max="11782" width="11.42578125" customWidth="1"/>
    <col min="11783" max="11783" width="12.85546875" customWidth="1"/>
    <col min="11784" max="11784" width="24" customWidth="1"/>
    <col min="11785" max="11787" width="9.140625" customWidth="1"/>
    <col min="11788" max="11788" width="17.85546875" customWidth="1"/>
    <col min="11789" max="11789" width="8.140625" customWidth="1"/>
    <col min="11790" max="11797" width="0" hidden="1" customWidth="1"/>
    <col min="11798" max="11798" width="25" customWidth="1"/>
    <col min="11799" max="11799" width="6.5703125" customWidth="1"/>
    <col min="11800" max="11803" width="0" hidden="1" customWidth="1"/>
    <col min="11804" max="11804" width="10.42578125" customWidth="1"/>
    <col min="11805" max="11808" width="12.5703125" customWidth="1"/>
    <col min="11809" max="11809" width="7.7109375" customWidth="1"/>
    <col min="11810" max="11810" width="0" hidden="1" customWidth="1"/>
    <col min="12036" max="12036" width="4.85546875" customWidth="1"/>
    <col min="12037" max="12037" width="0" hidden="1" customWidth="1"/>
    <col min="12038" max="12038" width="11.42578125" customWidth="1"/>
    <col min="12039" max="12039" width="12.85546875" customWidth="1"/>
    <col min="12040" max="12040" width="24" customWidth="1"/>
    <col min="12041" max="12043" width="9.140625" customWidth="1"/>
    <col min="12044" max="12044" width="17.85546875" customWidth="1"/>
    <col min="12045" max="12045" width="8.140625" customWidth="1"/>
    <col min="12046" max="12053" width="0" hidden="1" customWidth="1"/>
    <col min="12054" max="12054" width="25" customWidth="1"/>
    <col min="12055" max="12055" width="6.5703125" customWidth="1"/>
    <col min="12056" max="12059" width="0" hidden="1" customWidth="1"/>
    <col min="12060" max="12060" width="10.42578125" customWidth="1"/>
    <col min="12061" max="12064" width="12.5703125" customWidth="1"/>
    <col min="12065" max="12065" width="7.7109375" customWidth="1"/>
    <col min="12066" max="12066" width="0" hidden="1" customWidth="1"/>
    <col min="12292" max="12292" width="4.85546875" customWidth="1"/>
    <col min="12293" max="12293" width="0" hidden="1" customWidth="1"/>
    <col min="12294" max="12294" width="11.42578125" customWidth="1"/>
    <col min="12295" max="12295" width="12.85546875" customWidth="1"/>
    <col min="12296" max="12296" width="24" customWidth="1"/>
    <col min="12297" max="12299" width="9.140625" customWidth="1"/>
    <col min="12300" max="12300" width="17.85546875" customWidth="1"/>
    <col min="12301" max="12301" width="8.140625" customWidth="1"/>
    <col min="12302" max="12309" width="0" hidden="1" customWidth="1"/>
    <col min="12310" max="12310" width="25" customWidth="1"/>
    <col min="12311" max="12311" width="6.5703125" customWidth="1"/>
    <col min="12312" max="12315" width="0" hidden="1" customWidth="1"/>
    <col min="12316" max="12316" width="10.42578125" customWidth="1"/>
    <col min="12317" max="12320" width="12.5703125" customWidth="1"/>
    <col min="12321" max="12321" width="7.7109375" customWidth="1"/>
    <col min="12322" max="12322" width="0" hidden="1" customWidth="1"/>
    <col min="12548" max="12548" width="4.85546875" customWidth="1"/>
    <col min="12549" max="12549" width="0" hidden="1" customWidth="1"/>
    <col min="12550" max="12550" width="11.42578125" customWidth="1"/>
    <col min="12551" max="12551" width="12.85546875" customWidth="1"/>
    <col min="12552" max="12552" width="24" customWidth="1"/>
    <col min="12553" max="12555" width="9.140625" customWidth="1"/>
    <col min="12556" max="12556" width="17.85546875" customWidth="1"/>
    <col min="12557" max="12557" width="8.140625" customWidth="1"/>
    <col min="12558" max="12565" width="0" hidden="1" customWidth="1"/>
    <col min="12566" max="12566" width="25" customWidth="1"/>
    <col min="12567" max="12567" width="6.5703125" customWidth="1"/>
    <col min="12568" max="12571" width="0" hidden="1" customWidth="1"/>
    <col min="12572" max="12572" width="10.42578125" customWidth="1"/>
    <col min="12573" max="12576" width="12.5703125" customWidth="1"/>
    <col min="12577" max="12577" width="7.7109375" customWidth="1"/>
    <col min="12578" max="12578" width="0" hidden="1" customWidth="1"/>
    <col min="12804" max="12804" width="4.85546875" customWidth="1"/>
    <col min="12805" max="12805" width="0" hidden="1" customWidth="1"/>
    <col min="12806" max="12806" width="11.42578125" customWidth="1"/>
    <col min="12807" max="12807" width="12.85546875" customWidth="1"/>
    <col min="12808" max="12808" width="24" customWidth="1"/>
    <col min="12809" max="12811" width="9.140625" customWidth="1"/>
    <col min="12812" max="12812" width="17.85546875" customWidth="1"/>
    <col min="12813" max="12813" width="8.140625" customWidth="1"/>
    <col min="12814" max="12821" width="0" hidden="1" customWidth="1"/>
    <col min="12822" max="12822" width="25" customWidth="1"/>
    <col min="12823" max="12823" width="6.5703125" customWidth="1"/>
    <col min="12824" max="12827" width="0" hidden="1" customWidth="1"/>
    <col min="12828" max="12828" width="10.42578125" customWidth="1"/>
    <col min="12829" max="12832" width="12.5703125" customWidth="1"/>
    <col min="12833" max="12833" width="7.7109375" customWidth="1"/>
    <col min="12834" max="12834" width="0" hidden="1" customWidth="1"/>
    <col min="13060" max="13060" width="4.85546875" customWidth="1"/>
    <col min="13061" max="13061" width="0" hidden="1" customWidth="1"/>
    <col min="13062" max="13062" width="11.42578125" customWidth="1"/>
    <col min="13063" max="13063" width="12.85546875" customWidth="1"/>
    <col min="13064" max="13064" width="24" customWidth="1"/>
    <col min="13065" max="13067" width="9.140625" customWidth="1"/>
    <col min="13068" max="13068" width="17.85546875" customWidth="1"/>
    <col min="13069" max="13069" width="8.140625" customWidth="1"/>
    <col min="13070" max="13077" width="0" hidden="1" customWidth="1"/>
    <col min="13078" max="13078" width="25" customWidth="1"/>
    <col min="13079" max="13079" width="6.5703125" customWidth="1"/>
    <col min="13080" max="13083" width="0" hidden="1" customWidth="1"/>
    <col min="13084" max="13084" width="10.42578125" customWidth="1"/>
    <col min="13085" max="13088" width="12.5703125" customWidth="1"/>
    <col min="13089" max="13089" width="7.7109375" customWidth="1"/>
    <col min="13090" max="13090" width="0" hidden="1" customWidth="1"/>
    <col min="13316" max="13316" width="4.85546875" customWidth="1"/>
    <col min="13317" max="13317" width="0" hidden="1" customWidth="1"/>
    <col min="13318" max="13318" width="11.42578125" customWidth="1"/>
    <col min="13319" max="13319" width="12.85546875" customWidth="1"/>
    <col min="13320" max="13320" width="24" customWidth="1"/>
    <col min="13321" max="13323" width="9.140625" customWidth="1"/>
    <col min="13324" max="13324" width="17.85546875" customWidth="1"/>
    <col min="13325" max="13325" width="8.140625" customWidth="1"/>
    <col min="13326" max="13333" width="0" hidden="1" customWidth="1"/>
    <col min="13334" max="13334" width="25" customWidth="1"/>
    <col min="13335" max="13335" width="6.5703125" customWidth="1"/>
    <col min="13336" max="13339" width="0" hidden="1" customWidth="1"/>
    <col min="13340" max="13340" width="10.42578125" customWidth="1"/>
    <col min="13341" max="13344" width="12.5703125" customWidth="1"/>
    <col min="13345" max="13345" width="7.7109375" customWidth="1"/>
    <col min="13346" max="13346" width="0" hidden="1" customWidth="1"/>
    <col min="13572" max="13572" width="4.85546875" customWidth="1"/>
    <col min="13573" max="13573" width="0" hidden="1" customWidth="1"/>
    <col min="13574" max="13574" width="11.42578125" customWidth="1"/>
    <col min="13575" max="13575" width="12.85546875" customWidth="1"/>
    <col min="13576" max="13576" width="24" customWidth="1"/>
    <col min="13577" max="13579" width="9.140625" customWidth="1"/>
    <col min="13580" max="13580" width="17.85546875" customWidth="1"/>
    <col min="13581" max="13581" width="8.140625" customWidth="1"/>
    <col min="13582" max="13589" width="0" hidden="1" customWidth="1"/>
    <col min="13590" max="13590" width="25" customWidth="1"/>
    <col min="13591" max="13591" width="6.5703125" customWidth="1"/>
    <col min="13592" max="13595" width="0" hidden="1" customWidth="1"/>
    <col min="13596" max="13596" width="10.42578125" customWidth="1"/>
    <col min="13597" max="13600" width="12.5703125" customWidth="1"/>
    <col min="13601" max="13601" width="7.7109375" customWidth="1"/>
    <col min="13602" max="13602" width="0" hidden="1" customWidth="1"/>
    <col min="13828" max="13828" width="4.85546875" customWidth="1"/>
    <col min="13829" max="13829" width="0" hidden="1" customWidth="1"/>
    <col min="13830" max="13830" width="11.42578125" customWidth="1"/>
    <col min="13831" max="13831" width="12.85546875" customWidth="1"/>
    <col min="13832" max="13832" width="24" customWidth="1"/>
    <col min="13833" max="13835" width="9.140625" customWidth="1"/>
    <col min="13836" max="13836" width="17.85546875" customWidth="1"/>
    <col min="13837" max="13837" width="8.140625" customWidth="1"/>
    <col min="13838" max="13845" width="0" hidden="1" customWidth="1"/>
    <col min="13846" max="13846" width="25" customWidth="1"/>
    <col min="13847" max="13847" width="6.5703125" customWidth="1"/>
    <col min="13848" max="13851" width="0" hidden="1" customWidth="1"/>
    <col min="13852" max="13852" width="10.42578125" customWidth="1"/>
    <col min="13853" max="13856" width="12.5703125" customWidth="1"/>
    <col min="13857" max="13857" width="7.7109375" customWidth="1"/>
    <col min="13858" max="13858" width="0" hidden="1" customWidth="1"/>
    <col min="14084" max="14084" width="4.85546875" customWidth="1"/>
    <col min="14085" max="14085" width="0" hidden="1" customWidth="1"/>
    <col min="14086" max="14086" width="11.42578125" customWidth="1"/>
    <col min="14087" max="14087" width="12.85546875" customWidth="1"/>
    <col min="14088" max="14088" width="24" customWidth="1"/>
    <col min="14089" max="14091" width="9.140625" customWidth="1"/>
    <col min="14092" max="14092" width="17.85546875" customWidth="1"/>
    <col min="14093" max="14093" width="8.140625" customWidth="1"/>
    <col min="14094" max="14101" width="0" hidden="1" customWidth="1"/>
    <col min="14102" max="14102" width="25" customWidth="1"/>
    <col min="14103" max="14103" width="6.5703125" customWidth="1"/>
    <col min="14104" max="14107" width="0" hidden="1" customWidth="1"/>
    <col min="14108" max="14108" width="10.42578125" customWidth="1"/>
    <col min="14109" max="14112" width="12.5703125" customWidth="1"/>
    <col min="14113" max="14113" width="7.7109375" customWidth="1"/>
    <col min="14114" max="14114" width="0" hidden="1" customWidth="1"/>
    <col min="14340" max="14340" width="4.85546875" customWidth="1"/>
    <col min="14341" max="14341" width="0" hidden="1" customWidth="1"/>
    <col min="14342" max="14342" width="11.42578125" customWidth="1"/>
    <col min="14343" max="14343" width="12.85546875" customWidth="1"/>
    <col min="14344" max="14344" width="24" customWidth="1"/>
    <col min="14345" max="14347" width="9.140625" customWidth="1"/>
    <col min="14348" max="14348" width="17.85546875" customWidth="1"/>
    <col min="14349" max="14349" width="8.140625" customWidth="1"/>
    <col min="14350" max="14357" width="0" hidden="1" customWidth="1"/>
    <col min="14358" max="14358" width="25" customWidth="1"/>
    <col min="14359" max="14359" width="6.5703125" customWidth="1"/>
    <col min="14360" max="14363" width="0" hidden="1" customWidth="1"/>
    <col min="14364" max="14364" width="10.42578125" customWidth="1"/>
    <col min="14365" max="14368" width="12.5703125" customWidth="1"/>
    <col min="14369" max="14369" width="7.7109375" customWidth="1"/>
    <col min="14370" max="14370" width="0" hidden="1" customWidth="1"/>
    <col min="14596" max="14596" width="4.85546875" customWidth="1"/>
    <col min="14597" max="14597" width="0" hidden="1" customWidth="1"/>
    <col min="14598" max="14598" width="11.42578125" customWidth="1"/>
    <col min="14599" max="14599" width="12.85546875" customWidth="1"/>
    <col min="14600" max="14600" width="24" customWidth="1"/>
    <col min="14601" max="14603" width="9.140625" customWidth="1"/>
    <col min="14604" max="14604" width="17.85546875" customWidth="1"/>
    <col min="14605" max="14605" width="8.140625" customWidth="1"/>
    <col min="14606" max="14613" width="0" hidden="1" customWidth="1"/>
    <col min="14614" max="14614" width="25" customWidth="1"/>
    <col min="14615" max="14615" width="6.5703125" customWidth="1"/>
    <col min="14616" max="14619" width="0" hidden="1" customWidth="1"/>
    <col min="14620" max="14620" width="10.42578125" customWidth="1"/>
    <col min="14621" max="14624" width="12.5703125" customWidth="1"/>
    <col min="14625" max="14625" width="7.7109375" customWidth="1"/>
    <col min="14626" max="14626" width="0" hidden="1" customWidth="1"/>
    <col min="14852" max="14852" width="4.85546875" customWidth="1"/>
    <col min="14853" max="14853" width="0" hidden="1" customWidth="1"/>
    <col min="14854" max="14854" width="11.42578125" customWidth="1"/>
    <col min="14855" max="14855" width="12.85546875" customWidth="1"/>
    <col min="14856" max="14856" width="24" customWidth="1"/>
    <col min="14857" max="14859" width="9.140625" customWidth="1"/>
    <col min="14860" max="14860" width="17.85546875" customWidth="1"/>
    <col min="14861" max="14861" width="8.140625" customWidth="1"/>
    <col min="14862" max="14869" width="0" hidden="1" customWidth="1"/>
    <col min="14870" max="14870" width="25" customWidth="1"/>
    <col min="14871" max="14871" width="6.5703125" customWidth="1"/>
    <col min="14872" max="14875" width="0" hidden="1" customWidth="1"/>
    <col min="14876" max="14876" width="10.42578125" customWidth="1"/>
    <col min="14877" max="14880" width="12.5703125" customWidth="1"/>
    <col min="14881" max="14881" width="7.7109375" customWidth="1"/>
    <col min="14882" max="14882" width="0" hidden="1" customWidth="1"/>
    <col min="15108" max="15108" width="4.85546875" customWidth="1"/>
    <col min="15109" max="15109" width="0" hidden="1" customWidth="1"/>
    <col min="15110" max="15110" width="11.42578125" customWidth="1"/>
    <col min="15111" max="15111" width="12.85546875" customWidth="1"/>
    <col min="15112" max="15112" width="24" customWidth="1"/>
    <col min="15113" max="15115" width="9.140625" customWidth="1"/>
    <col min="15116" max="15116" width="17.85546875" customWidth="1"/>
    <col min="15117" max="15117" width="8.140625" customWidth="1"/>
    <col min="15118" max="15125" width="0" hidden="1" customWidth="1"/>
    <col min="15126" max="15126" width="25" customWidth="1"/>
    <col min="15127" max="15127" width="6.5703125" customWidth="1"/>
    <col min="15128" max="15131" width="0" hidden="1" customWidth="1"/>
    <col min="15132" max="15132" width="10.42578125" customWidth="1"/>
    <col min="15133" max="15136" width="12.5703125" customWidth="1"/>
    <col min="15137" max="15137" width="7.7109375" customWidth="1"/>
    <col min="15138" max="15138" width="0" hidden="1" customWidth="1"/>
    <col min="15364" max="15364" width="4.85546875" customWidth="1"/>
    <col min="15365" max="15365" width="0" hidden="1" customWidth="1"/>
    <col min="15366" max="15366" width="11.42578125" customWidth="1"/>
    <col min="15367" max="15367" width="12.85546875" customWidth="1"/>
    <col min="15368" max="15368" width="24" customWidth="1"/>
    <col min="15369" max="15371" width="9.140625" customWidth="1"/>
    <col min="15372" max="15372" width="17.85546875" customWidth="1"/>
    <col min="15373" max="15373" width="8.140625" customWidth="1"/>
    <col min="15374" max="15381" width="0" hidden="1" customWidth="1"/>
    <col min="15382" max="15382" width="25" customWidth="1"/>
    <col min="15383" max="15383" width="6.5703125" customWidth="1"/>
    <col min="15384" max="15387" width="0" hidden="1" customWidth="1"/>
    <col min="15388" max="15388" width="10.42578125" customWidth="1"/>
    <col min="15389" max="15392" width="12.5703125" customWidth="1"/>
    <col min="15393" max="15393" width="7.7109375" customWidth="1"/>
    <col min="15394" max="15394" width="0" hidden="1" customWidth="1"/>
    <col min="15620" max="15620" width="4.85546875" customWidth="1"/>
    <col min="15621" max="15621" width="0" hidden="1" customWidth="1"/>
    <col min="15622" max="15622" width="11.42578125" customWidth="1"/>
    <col min="15623" max="15623" width="12.85546875" customWidth="1"/>
    <col min="15624" max="15624" width="24" customWidth="1"/>
    <col min="15625" max="15627" width="9.140625" customWidth="1"/>
    <col min="15628" max="15628" width="17.85546875" customWidth="1"/>
    <col min="15629" max="15629" width="8.140625" customWidth="1"/>
    <col min="15630" max="15637" width="0" hidden="1" customWidth="1"/>
    <col min="15638" max="15638" width="25" customWidth="1"/>
    <col min="15639" max="15639" width="6.5703125" customWidth="1"/>
    <col min="15640" max="15643" width="0" hidden="1" customWidth="1"/>
    <col min="15644" max="15644" width="10.42578125" customWidth="1"/>
    <col min="15645" max="15648" width="12.5703125" customWidth="1"/>
    <col min="15649" max="15649" width="7.7109375" customWidth="1"/>
    <col min="15650" max="15650" width="0" hidden="1" customWidth="1"/>
    <col min="15876" max="15876" width="4.85546875" customWidth="1"/>
    <col min="15877" max="15877" width="0" hidden="1" customWidth="1"/>
    <col min="15878" max="15878" width="11.42578125" customWidth="1"/>
    <col min="15879" max="15879" width="12.85546875" customWidth="1"/>
    <col min="15880" max="15880" width="24" customWidth="1"/>
    <col min="15881" max="15883" width="9.140625" customWidth="1"/>
    <col min="15884" max="15884" width="17.85546875" customWidth="1"/>
    <col min="15885" max="15885" width="8.140625" customWidth="1"/>
    <col min="15886" max="15893" width="0" hidden="1" customWidth="1"/>
    <col min="15894" max="15894" width="25" customWidth="1"/>
    <col min="15895" max="15895" width="6.5703125" customWidth="1"/>
    <col min="15896" max="15899" width="0" hidden="1" customWidth="1"/>
    <col min="15900" max="15900" width="10.42578125" customWidth="1"/>
    <col min="15901" max="15904" width="12.5703125" customWidth="1"/>
    <col min="15905" max="15905" width="7.7109375" customWidth="1"/>
    <col min="15906" max="15906" width="0" hidden="1" customWidth="1"/>
    <col min="16132" max="16132" width="4.85546875" customWidth="1"/>
    <col min="16133" max="16133" width="0" hidden="1" customWidth="1"/>
    <col min="16134" max="16134" width="11.42578125" customWidth="1"/>
    <col min="16135" max="16135" width="12.85546875" customWidth="1"/>
    <col min="16136" max="16136" width="24" customWidth="1"/>
    <col min="16137" max="16139" width="9.140625" customWidth="1"/>
    <col min="16140" max="16140" width="17.85546875" customWidth="1"/>
    <col min="16141" max="16141" width="8.140625" customWidth="1"/>
    <col min="16142" max="16149" width="0" hidden="1" customWidth="1"/>
    <col min="16150" max="16150" width="25" customWidth="1"/>
    <col min="16151" max="16151" width="6.5703125" customWidth="1"/>
    <col min="16152" max="16155" width="0" hidden="1" customWidth="1"/>
    <col min="16156" max="16156" width="10.42578125" customWidth="1"/>
    <col min="16157" max="16160" width="12.5703125" customWidth="1"/>
    <col min="16161" max="16161" width="7.7109375" customWidth="1"/>
    <col min="16162" max="16162" width="0" hidden="1" customWidth="1"/>
  </cols>
  <sheetData>
    <row r="2" spans="1:34" ht="45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4" spans="1:34" s="11" customFormat="1" ht="75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6" t="s">
        <v>21</v>
      </c>
      <c r="V4" s="4" t="s">
        <v>22</v>
      </c>
      <c r="W4" s="7" t="s">
        <v>23</v>
      </c>
      <c r="X4" s="7" t="s">
        <v>24</v>
      </c>
      <c r="Y4" s="7" t="s">
        <v>25</v>
      </c>
      <c r="Z4" s="8" t="s">
        <v>26</v>
      </c>
      <c r="AA4" s="7" t="s">
        <v>27</v>
      </c>
      <c r="AB4" s="8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9" t="s">
        <v>33</v>
      </c>
      <c r="AH4" s="10" t="s">
        <v>34</v>
      </c>
    </row>
    <row r="5" spans="1:34" ht="17.25" customHeight="1" x14ac:dyDescent="0.25">
      <c r="A5" s="12">
        <v>1</v>
      </c>
      <c r="B5" s="12"/>
      <c r="C5" s="32" t="s">
        <v>35</v>
      </c>
      <c r="D5" s="33">
        <v>44873.330555555556</v>
      </c>
      <c r="E5" s="32" t="s">
        <v>247</v>
      </c>
      <c r="F5" s="32" t="s">
        <v>248</v>
      </c>
      <c r="G5" s="33" t="s">
        <v>249</v>
      </c>
      <c r="H5" s="32" t="s">
        <v>58</v>
      </c>
      <c r="I5" s="32"/>
      <c r="J5" s="32" t="s">
        <v>89</v>
      </c>
      <c r="K5" s="32" t="s">
        <v>250</v>
      </c>
      <c r="L5" s="32" t="s">
        <v>43</v>
      </c>
      <c r="M5" s="32" t="s">
        <v>91</v>
      </c>
      <c r="N5" s="32" t="s">
        <v>162</v>
      </c>
      <c r="O5" s="32" t="s">
        <v>251</v>
      </c>
      <c r="P5" s="32" t="s">
        <v>252</v>
      </c>
      <c r="Q5" s="32" t="s">
        <v>48</v>
      </c>
      <c r="R5" s="32" t="s">
        <v>253</v>
      </c>
      <c r="S5" s="32" t="s">
        <v>50</v>
      </c>
      <c r="T5" s="34" t="s">
        <v>254</v>
      </c>
      <c r="U5" s="35">
        <v>2</v>
      </c>
      <c r="V5" s="32" t="s">
        <v>62</v>
      </c>
      <c r="W5" s="36">
        <v>1300000</v>
      </c>
      <c r="X5" s="36">
        <v>1300000</v>
      </c>
      <c r="Y5" s="36">
        <v>0</v>
      </c>
      <c r="Z5" s="36">
        <f>AA5/U5</f>
        <v>650000</v>
      </c>
      <c r="AA5" s="36">
        <v>1300000</v>
      </c>
      <c r="AB5" s="36">
        <v>580000</v>
      </c>
      <c r="AC5" s="36">
        <f>U5*AB5</f>
        <v>1160000</v>
      </c>
      <c r="AD5" s="37">
        <v>140000</v>
      </c>
      <c r="AE5" s="37"/>
      <c r="AF5" s="37"/>
      <c r="AG5" s="36"/>
    </row>
    <row r="6" spans="1:34" x14ac:dyDescent="0.25">
      <c r="A6" s="57" t="s">
        <v>82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AA6" s="25">
        <f t="shared" ref="AA6:AC6" si="0">SUM(AA5:AA5)</f>
        <v>1300000</v>
      </c>
      <c r="AB6" s="25">
        <f t="shared" si="0"/>
        <v>580000</v>
      </c>
      <c r="AC6" s="25">
        <f t="shared" si="0"/>
        <v>1160000</v>
      </c>
      <c r="AD6" s="25">
        <f>SUM(AD5:AD5)</f>
        <v>140000</v>
      </c>
      <c r="AE6" s="25"/>
      <c r="AF6" s="25"/>
      <c r="AG6" s="26"/>
    </row>
    <row r="8" spans="1:34" x14ac:dyDescent="0.25">
      <c r="P8" s="58" t="s">
        <v>83</v>
      </c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4" x14ac:dyDescent="0.25">
      <c r="P9" s="58" t="s">
        <v>84</v>
      </c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</row>
    <row r="10" spans="1:34" ht="14.45" x14ac:dyDescent="0.3">
      <c r="P10" s="28"/>
      <c r="Q10" s="28"/>
      <c r="R10" s="28"/>
      <c r="S10" s="28"/>
      <c r="T10" s="29"/>
      <c r="U10" s="30"/>
      <c r="V10" s="31"/>
      <c r="W10" s="31"/>
      <c r="X10" s="31"/>
      <c r="Y10" s="31"/>
      <c r="Z10" s="31"/>
      <c r="AA10" s="31"/>
      <c r="AB10" s="31"/>
      <c r="AC10" s="31"/>
      <c r="AG10" s="31"/>
    </row>
    <row r="11" spans="1:34" ht="14.45" x14ac:dyDescent="0.3">
      <c r="P11" s="28"/>
      <c r="Q11" s="28"/>
      <c r="R11" s="28"/>
      <c r="S11" s="28"/>
      <c r="T11" s="29"/>
      <c r="U11" s="30"/>
      <c r="V11" s="31"/>
      <c r="W11" s="31"/>
      <c r="X11" s="31"/>
      <c r="Y11" s="31"/>
      <c r="Z11" s="31"/>
      <c r="AA11" s="31"/>
      <c r="AB11" s="31"/>
      <c r="AC11" s="31"/>
      <c r="AG11" s="31"/>
    </row>
    <row r="12" spans="1:34" ht="14.45" x14ac:dyDescent="0.3">
      <c r="P12" s="28"/>
      <c r="Q12" s="28"/>
      <c r="R12" s="28"/>
      <c r="S12" s="28"/>
      <c r="T12" s="29"/>
      <c r="U12" s="30"/>
      <c r="V12" s="31"/>
      <c r="W12" s="31"/>
      <c r="X12" s="31"/>
      <c r="Y12" s="31"/>
      <c r="Z12" s="31"/>
      <c r="AA12" s="31"/>
      <c r="AB12" s="31"/>
      <c r="AC12" s="31"/>
      <c r="AG12" s="31"/>
    </row>
    <row r="13" spans="1:34" x14ac:dyDescent="0.25">
      <c r="P13" s="58" t="s">
        <v>85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</sheetData>
  <mergeCells count="5">
    <mergeCell ref="A2:AG2"/>
    <mergeCell ref="A6:P6"/>
    <mergeCell ref="P8:AG8"/>
    <mergeCell ref="P9:AG9"/>
    <mergeCell ref="P13:A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VB2VLVH</vt:lpstr>
      <vt:lpstr>BPK5</vt:lpstr>
      <vt:lpstr>BCK2</vt:lpstr>
      <vt:lpstr>BCK3</vt:lpstr>
      <vt:lpstr>BDK6</vt:lpstr>
      <vt:lpstr>BDK8</vt:lpstr>
      <vt:lpstr>BTLK1</vt:lpstr>
      <vt:lpstr>CLC2015</vt:lpstr>
      <vt:lpstr>CAK10</vt:lpstr>
      <vt:lpstr>CAK11</vt:lpstr>
      <vt:lpstr>CAK13</vt:lpstr>
      <vt:lpstr>CAK14A</vt:lpstr>
      <vt:lpstr>CAK14B</vt:lpstr>
      <vt:lpstr>CAK15</vt:lpstr>
      <vt:lpstr>CĐK9</vt:lpstr>
      <vt:lpstr>CĐK7</vt:lpstr>
      <vt:lpstr>DAK1</vt:lpstr>
      <vt:lpstr>ĐLK2</vt:lpstr>
      <vt:lpstr>GVK4</vt:lpstr>
      <vt:lpstr>K19NTT</vt:lpstr>
      <vt:lpstr>K20NTT</vt:lpstr>
      <vt:lpstr>K21NTT</vt:lpstr>
      <vt:lpstr>K22NTT</vt:lpstr>
      <vt:lpstr>K23NTT</vt:lpstr>
      <vt:lpstr>K24NTT</vt:lpstr>
      <vt:lpstr>K25NTT</vt:lpstr>
      <vt:lpstr>K26NTT</vt:lpstr>
      <vt:lpstr>K27NTT</vt:lpstr>
      <vt:lpstr>K28NTT</vt:lpstr>
      <vt:lpstr>K29NTT</vt:lpstr>
      <vt:lpstr>LTTK6</vt:lpstr>
      <vt:lpstr>LTTK5</vt:lpstr>
      <vt:lpstr>Q10K5</vt:lpstr>
      <vt:lpstr>Q6K4</vt:lpstr>
      <vt:lpstr>TNK11B</vt:lpstr>
      <vt:lpstr>TNK12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Kim Cuc</cp:lastModifiedBy>
  <dcterms:created xsi:type="dcterms:W3CDTF">2023-03-14T02:37:57Z</dcterms:created>
  <dcterms:modified xsi:type="dcterms:W3CDTF">2023-03-15T08:25:41Z</dcterms:modified>
</cp:coreProperties>
</file>